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charts/chart29.xml" ContentType="application/vnd.openxmlformats-officedocument.drawingml.chart+xml"/>
  <Override PartName="/xl/charts/chart39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charts/chart3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DieseArbeitsmappe" defaultThemeVersion="124226"/>
  <bookViews>
    <workbookView xWindow="6045" yWindow="4410" windowWidth="15285" windowHeight="9900" tabRatio="508"/>
  </bookViews>
  <sheets>
    <sheet name="#1 " sheetId="16" r:id="rId1"/>
    <sheet name="#02-#12" sheetId="32" r:id="rId2"/>
    <sheet name="README" sheetId="18" r:id="rId3"/>
    <sheet name="DB#1" sheetId="23" r:id="rId4"/>
    <sheet name="DB#2-12" sheetId="33" r:id="rId5"/>
  </sheets>
  <externalReferences>
    <externalReference r:id="rId6"/>
    <externalReference r:id="rId7"/>
  </externalReferences>
  <definedNames>
    <definedName name="_xlnm.Print_Area" localSheetId="0">'#1 '!$C$132:$Q$636</definedName>
    <definedName name="_xlnm.Print_Area" localSheetId="3">'DB#1'!$A$1:$Q$111</definedName>
    <definedName name="_xlnm.Print_Titles" localSheetId="0">'#1 '!$1:$5</definedName>
    <definedName name="HTML_CodePage" hidden="1">1252</definedName>
    <definedName name="HTML_Control" hidden="1">{"'A'!$A$1:$M$91","'A'!$A$1:$C$2"}</definedName>
    <definedName name="HTML_Description" hidden="1">""</definedName>
    <definedName name="HTML_Email" hidden="1">""</definedName>
    <definedName name="HTML_Header" hidden="1">"A"</definedName>
    <definedName name="HTML_LastUpdate" hidden="1">"18.12.02"</definedName>
    <definedName name="HTML_LineAfter" hidden="1">TRUE</definedName>
    <definedName name="HTML_LineBefore" hidden="1">TRUE</definedName>
    <definedName name="HTML_Name" hidden="1">"Volker Weber"</definedName>
    <definedName name="HTML_OBDlg2" hidden="1">TRUE</definedName>
    <definedName name="HTML_OBDlg4" hidden="1">TRUE</definedName>
    <definedName name="HTML_OS" hidden="1">0</definedName>
    <definedName name="HTML_PathFile" hidden="1">"d:\Eigene Dateien\MeinHTML.htm"</definedName>
    <definedName name="HTML_Title" hidden="1">"USA tgl"</definedName>
  </definedNames>
  <calcPr calcId="125725"/>
</workbook>
</file>

<file path=xl/calcChain.xml><?xml version="1.0" encoding="utf-8"?>
<calcChain xmlns="http://schemas.openxmlformats.org/spreadsheetml/2006/main">
  <c r="E614" i="16"/>
  <c r="E496"/>
  <c r="C476"/>
  <c r="C351"/>
  <c r="C350"/>
  <c r="C349"/>
  <c r="E344"/>
  <c r="C344"/>
  <c r="E343"/>
  <c r="C343"/>
  <c r="E342"/>
  <c r="C342"/>
  <c r="E341"/>
  <c r="E345" s="1"/>
  <c r="E346" s="1"/>
  <c r="C341"/>
  <c r="E339"/>
  <c r="C339"/>
  <c r="E338"/>
  <c r="C338"/>
  <c r="E337"/>
  <c r="E340" s="1"/>
  <c r="C337"/>
  <c r="C330"/>
  <c r="D329"/>
  <c r="C329"/>
  <c r="C380" s="1"/>
  <c r="C327"/>
  <c r="D326"/>
  <c r="C326"/>
  <c r="C405" s="1"/>
  <c r="C324"/>
  <c r="D323"/>
  <c r="C323"/>
  <c r="C378" s="1"/>
  <c r="C322"/>
  <c r="C390" s="1"/>
  <c r="C321"/>
  <c r="D320"/>
  <c r="C320"/>
  <c r="C403" s="1"/>
  <c r="C318"/>
  <c r="D317"/>
  <c r="C317"/>
  <c r="C376" s="1"/>
  <c r="C315"/>
  <c r="D314"/>
  <c r="C314"/>
  <c r="C401" s="1"/>
  <c r="C312"/>
  <c r="D311"/>
  <c r="C311"/>
  <c r="C374" s="1"/>
  <c r="C310"/>
  <c r="C386" s="1"/>
  <c r="C309"/>
  <c r="D308"/>
  <c r="E298" s="1"/>
  <c r="C308"/>
  <c r="C399" s="1"/>
  <c r="C306"/>
  <c r="D305"/>
  <c r="C305"/>
  <c r="C372" s="1"/>
  <c r="C303"/>
  <c r="D302"/>
  <c r="C302"/>
  <c r="C397" s="1"/>
  <c r="C300"/>
  <c r="D299"/>
  <c r="C299"/>
  <c r="C370" s="1"/>
  <c r="C127"/>
  <c r="C76"/>
  <c r="C75"/>
  <c r="C74"/>
  <c r="C73"/>
  <c r="C72"/>
  <c r="C71"/>
  <c r="C70"/>
  <c r="C69"/>
  <c r="C68"/>
  <c r="C67"/>
  <c r="C66"/>
  <c r="C63"/>
  <c r="C62"/>
  <c r="C61"/>
  <c r="C60"/>
  <c r="C59"/>
  <c r="C58"/>
  <c r="C57"/>
  <c r="C56"/>
  <c r="C55"/>
  <c r="C54"/>
  <c r="C53"/>
  <c r="D40"/>
  <c r="C304" l="1"/>
  <c r="C316"/>
  <c r="C328"/>
  <c r="C360"/>
  <c r="C364"/>
  <c r="C412"/>
  <c r="C416"/>
  <c r="C307"/>
  <c r="C319"/>
  <c r="C331"/>
  <c r="C371"/>
  <c r="C373"/>
  <c r="C375"/>
  <c r="C377"/>
  <c r="C379"/>
  <c r="C396"/>
  <c r="C398"/>
  <c r="C400"/>
  <c r="C402"/>
  <c r="C404"/>
  <c r="C406"/>
  <c r="C425"/>
  <c r="C429"/>
  <c r="C301"/>
  <c r="C313"/>
  <c r="C325"/>
  <c r="C426" l="1"/>
  <c r="C413"/>
  <c r="C361"/>
  <c r="C387"/>
  <c r="C428"/>
  <c r="C415"/>
  <c r="C363"/>
  <c r="C389"/>
  <c r="C384"/>
  <c r="C423"/>
  <c r="C410"/>
  <c r="C358"/>
  <c r="C432"/>
  <c r="C419"/>
  <c r="C367"/>
  <c r="C393"/>
  <c r="C388"/>
  <c r="C427"/>
  <c r="C414"/>
  <c r="C362"/>
  <c r="C430"/>
  <c r="C417"/>
  <c r="C365"/>
  <c r="C391"/>
  <c r="C392"/>
  <c r="C431"/>
  <c r="C418"/>
  <c r="C366"/>
  <c r="C422"/>
  <c r="C409"/>
  <c r="C357"/>
  <c r="C383"/>
  <c r="C424"/>
  <c r="C411"/>
  <c r="C359"/>
  <c r="C385"/>
  <c r="AD165" l="1"/>
  <c r="AG165"/>
  <c r="D111" i="23"/>
  <c r="T165" i="16"/>
  <c r="U165"/>
  <c r="AD164"/>
  <c r="AE164"/>
  <c r="AF164"/>
  <c r="AG164"/>
  <c r="AC164"/>
  <c r="C111" i="23" l="1"/>
  <c r="AE165" i="16"/>
  <c r="D87" i="23" l="1"/>
  <c r="D88"/>
  <c r="D89"/>
  <c r="D90"/>
  <c r="D96"/>
  <c r="D97"/>
  <c r="D98"/>
  <c r="D99"/>
  <c r="D100"/>
  <c r="D101"/>
  <c r="D102"/>
  <c r="D103"/>
  <c r="D104"/>
  <c r="D105"/>
  <c r="D106"/>
  <c r="D107"/>
  <c r="D108"/>
  <c r="D109"/>
  <c r="D74"/>
  <c r="D75"/>
  <c r="D76"/>
  <c r="D77"/>
  <c r="D78"/>
  <c r="D79"/>
  <c r="D80"/>
  <c r="D81"/>
  <c r="D82"/>
  <c r="D83"/>
  <c r="D84"/>
  <c r="D85"/>
  <c r="D61"/>
  <c r="D62"/>
  <c r="D63"/>
  <c r="D64"/>
  <c r="D65"/>
  <c r="D66"/>
  <c r="D67"/>
  <c r="D68"/>
  <c r="D69"/>
  <c r="D70"/>
  <c r="D71"/>
  <c r="D72"/>
  <c r="D55"/>
  <c r="D56"/>
  <c r="D57"/>
  <c r="D58"/>
  <c r="D59"/>
  <c r="D48"/>
  <c r="D49"/>
  <c r="D50"/>
  <c r="D51"/>
  <c r="D52"/>
  <c r="D53"/>
  <c r="D54"/>
  <c r="D1"/>
  <c r="D3"/>
  <c r="D4"/>
  <c r="D5"/>
  <c r="D6"/>
  <c r="D11"/>
  <c r="D12"/>
  <c r="D14"/>
  <c r="D15"/>
  <c r="D17"/>
  <c r="D18"/>
  <c r="D20"/>
  <c r="D21"/>
  <c r="D23"/>
  <c r="D24"/>
  <c r="D26"/>
  <c r="D27"/>
  <c r="D29"/>
  <c r="D30"/>
  <c r="D32"/>
  <c r="D33"/>
  <c r="D35"/>
  <c r="D36"/>
  <c r="D38"/>
  <c r="D39"/>
  <c r="D41"/>
  <c r="D42"/>
  <c r="D43"/>
  <c r="D44"/>
  <c r="D45"/>
  <c r="A1"/>
  <c r="B1"/>
  <c r="C1"/>
  <c r="A2"/>
  <c r="B2"/>
  <c r="C2"/>
  <c r="D2"/>
  <c r="L2"/>
  <c r="M2"/>
  <c r="N2"/>
  <c r="O2"/>
  <c r="P2"/>
  <c r="Q2"/>
  <c r="A3"/>
  <c r="L3"/>
  <c r="M3"/>
  <c r="N3"/>
  <c r="O3"/>
  <c r="P3"/>
  <c r="Q3"/>
  <c r="A4"/>
  <c r="C4"/>
  <c r="E4"/>
  <c r="F4"/>
  <c r="G4"/>
  <c r="H4"/>
  <c r="I4"/>
  <c r="J4"/>
  <c r="K4"/>
  <c r="A5"/>
  <c r="C5"/>
  <c r="E5"/>
  <c r="F5"/>
  <c r="G5"/>
  <c r="H5"/>
  <c r="I5"/>
  <c r="J5"/>
  <c r="K5"/>
  <c r="A6"/>
  <c r="B6"/>
  <c r="C6"/>
  <c r="E6"/>
  <c r="F6"/>
  <c r="G6"/>
  <c r="H6"/>
  <c r="I6"/>
  <c r="J6"/>
  <c r="K6"/>
  <c r="F8" i="16" l="1"/>
  <c r="G8"/>
  <c r="H8"/>
  <c r="I8"/>
  <c r="J8"/>
  <c r="K8"/>
  <c r="E8"/>
  <c r="Q11" i="23" l="1"/>
  <c r="Q12"/>
  <c r="Q13"/>
  <c r="Q14"/>
  <c r="Q10"/>
  <c r="BA4" i="16" l="1" a="1"/>
  <c r="BC4" s="1"/>
  <c r="E17"/>
  <c r="B350"/>
  <c r="B351"/>
  <c r="B349"/>
  <c r="B342"/>
  <c r="B343"/>
  <c r="B344"/>
  <c r="B341"/>
  <c r="B338"/>
  <c r="B339"/>
  <c r="B337"/>
  <c r="B300"/>
  <c r="B302"/>
  <c r="B358" s="1"/>
  <c r="B384" s="1"/>
  <c r="B410" s="1"/>
  <c r="B303"/>
  <c r="B305"/>
  <c r="B359" s="1"/>
  <c r="B385" s="1"/>
  <c r="B411" s="1"/>
  <c r="B306"/>
  <c r="B308"/>
  <c r="B360" s="1"/>
  <c r="B386" s="1"/>
  <c r="B412" s="1"/>
  <c r="B309"/>
  <c r="B311"/>
  <c r="B361" s="1"/>
  <c r="B387" s="1"/>
  <c r="B413" s="1"/>
  <c r="B312"/>
  <c r="B314"/>
  <c r="B362" s="1"/>
  <c r="B388" s="1"/>
  <c r="B414" s="1"/>
  <c r="B315"/>
  <c r="B317"/>
  <c r="B363" s="1"/>
  <c r="B389" s="1"/>
  <c r="B415" s="1"/>
  <c r="B318"/>
  <c r="B320"/>
  <c r="B364" s="1"/>
  <c r="B390" s="1"/>
  <c r="B416" s="1"/>
  <c r="B321"/>
  <c r="B323"/>
  <c r="B365" s="1"/>
  <c r="B391" s="1"/>
  <c r="B417" s="1"/>
  <c r="B324"/>
  <c r="B326"/>
  <c r="B366" s="1"/>
  <c r="B392" s="1"/>
  <c r="B418" s="1"/>
  <c r="B327"/>
  <c r="B329"/>
  <c r="B367" s="1"/>
  <c r="B393" s="1"/>
  <c r="B419" s="1"/>
  <c r="B330"/>
  <c r="B299"/>
  <c r="B357" s="1"/>
  <c r="B383" s="1"/>
  <c r="B409" s="1"/>
  <c r="D16" i="23"/>
  <c r="D19"/>
  <c r="D22"/>
  <c r="D25"/>
  <c r="D28"/>
  <c r="D31"/>
  <c r="D34"/>
  <c r="D37"/>
  <c r="D40"/>
  <c r="D13"/>
  <c r="D10" l="1"/>
  <c r="BD640" i="16"/>
  <c r="BB638"/>
  <c r="BE635"/>
  <c r="BC633"/>
  <c r="BA631"/>
  <c r="BC629"/>
  <c r="BA627"/>
  <c r="BD624"/>
  <c r="BB622"/>
  <c r="BE619"/>
  <c r="BC617"/>
  <c r="BA615"/>
  <c r="BC613"/>
  <c r="BB610"/>
  <c r="BD608"/>
  <c r="BB606"/>
  <c r="BE603"/>
  <c r="BC601"/>
  <c r="BA599"/>
  <c r="BD596"/>
  <c r="BD592"/>
  <c r="BB590"/>
  <c r="BD588"/>
  <c r="BB586"/>
  <c r="BE583"/>
  <c r="BB582"/>
  <c r="BE579"/>
  <c r="BD576"/>
  <c r="BA575"/>
  <c r="BD572"/>
  <c r="BA571"/>
  <c r="BE567"/>
  <c r="BC565"/>
  <c r="BA563"/>
  <c r="BD560"/>
  <c r="BA559"/>
  <c r="BB546"/>
  <c r="BE539"/>
  <c r="BB530"/>
  <c r="BD520"/>
  <c r="BA511"/>
  <c r="BD504"/>
  <c r="BE491"/>
  <c r="BB482"/>
  <c r="BE475"/>
  <c r="BB466"/>
  <c r="BC453"/>
  <c r="BA447"/>
  <c r="BB434"/>
  <c r="BD424"/>
  <c r="BA415"/>
  <c r="BB402"/>
  <c r="BE395"/>
  <c r="BB386"/>
  <c r="BC220"/>
  <c r="BA640"/>
  <c r="BC638"/>
  <c r="BE636"/>
  <c r="BB635"/>
  <c r="BC634"/>
  <c r="BD633"/>
  <c r="BE632"/>
  <c r="BA632"/>
  <c r="BB631"/>
  <c r="BC630"/>
  <c r="BD629"/>
  <c r="BA628"/>
  <c r="BB627"/>
  <c r="BC626"/>
  <c r="BD625"/>
  <c r="BE624"/>
  <c r="BB623"/>
  <c r="BC622"/>
  <c r="BD621"/>
  <c r="BE620"/>
  <c r="BA620"/>
  <c r="BB619"/>
  <c r="BC618"/>
  <c r="BD617"/>
  <c r="BE616"/>
  <c r="BA616"/>
  <c r="BB615"/>
  <c r="BC614"/>
  <c r="BD613"/>
  <c r="BE612"/>
  <c r="BA612"/>
  <c r="BB611"/>
  <c r="BC610"/>
  <c r="BD609"/>
  <c r="BE608"/>
  <c r="BA608"/>
  <c r="BB607"/>
  <c r="BC606"/>
  <c r="BD605"/>
  <c r="BE604"/>
  <c r="BA604"/>
  <c r="BB603"/>
  <c r="BC602"/>
  <c r="BD601"/>
  <c r="BE600"/>
  <c r="BA600"/>
  <c r="BB599"/>
  <c r="BC598"/>
  <c r="BD597"/>
  <c r="BE596"/>
  <c r="BA596"/>
  <c r="BB595"/>
  <c r="BC594"/>
  <c r="BD593"/>
  <c r="BE592"/>
  <c r="BA592"/>
  <c r="BB591"/>
  <c r="BC590"/>
  <c r="BD589"/>
  <c r="BE588"/>
  <c r="BA588"/>
  <c r="BB587"/>
  <c r="BC586"/>
  <c r="BD585"/>
  <c r="BE584"/>
  <c r="BA584"/>
  <c r="BB583"/>
  <c r="BC582"/>
  <c r="BD581"/>
  <c r="BE580"/>
  <c r="BA580"/>
  <c r="BB579"/>
  <c r="BC578"/>
  <c r="BD577"/>
  <c r="BE576"/>
  <c r="BA576"/>
  <c r="BB575"/>
  <c r="BC574"/>
  <c r="BD573"/>
  <c r="BE572"/>
  <c r="BA572"/>
  <c r="BB571"/>
  <c r="BC570"/>
  <c r="BD569"/>
  <c r="BE568"/>
  <c r="BA568"/>
  <c r="BB567"/>
  <c r="BC566"/>
  <c r="BD565"/>
  <c r="BE564"/>
  <c r="BA564"/>
  <c r="BB563"/>
  <c r="BC562"/>
  <c r="BD561"/>
  <c r="BE560"/>
  <c r="BA560"/>
  <c r="BB559"/>
  <c r="BD556"/>
  <c r="BC553"/>
  <c r="BB550"/>
  <c r="BA547"/>
  <c r="BE543"/>
  <c r="BD540"/>
  <c r="BC537"/>
  <c r="BB534"/>
  <c r="BA531"/>
  <c r="BE527"/>
  <c r="BD524"/>
  <c r="BC521"/>
  <c r="BB518"/>
  <c r="BA515"/>
  <c r="BE511"/>
  <c r="BD508"/>
  <c r="BC505"/>
  <c r="BB502"/>
  <c r="BA499"/>
  <c r="BE495"/>
  <c r="BD492"/>
  <c r="BC489"/>
  <c r="BB486"/>
  <c r="BA483"/>
  <c r="BE479"/>
  <c r="BD476"/>
  <c r="BC473"/>
  <c r="BB470"/>
  <c r="BA467"/>
  <c r="BE463"/>
  <c r="BD460"/>
  <c r="BC457"/>
  <c r="BB454"/>
  <c r="BA451"/>
  <c r="BE447"/>
  <c r="BD444"/>
  <c r="BC441"/>
  <c r="BB438"/>
  <c r="BA435"/>
  <c r="BE431"/>
  <c r="BD428"/>
  <c r="BC425"/>
  <c r="BB422"/>
  <c r="BA419"/>
  <c r="BE415"/>
  <c r="BD412"/>
  <c r="BC409"/>
  <c r="BB406"/>
  <c r="BA403"/>
  <c r="BE399"/>
  <c r="BD396"/>
  <c r="BC393"/>
  <c r="BB390"/>
  <c r="BA387"/>
  <c r="BE383"/>
  <c r="BB377"/>
  <c r="BC364"/>
  <c r="BD351"/>
  <c r="BE338"/>
  <c r="BA326"/>
  <c r="BC284"/>
  <c r="BB233"/>
  <c r="BD156"/>
  <c r="BB54"/>
  <c r="BA639"/>
  <c r="BC637"/>
  <c r="BA635"/>
  <c r="BD632"/>
  <c r="BB630"/>
  <c r="BE627"/>
  <c r="BC625"/>
  <c r="BA623"/>
  <c r="BD620"/>
  <c r="BB618"/>
  <c r="BD616"/>
  <c r="BB614"/>
  <c r="BE611"/>
  <c r="BC609"/>
  <c r="BA607"/>
  <c r="BD604"/>
  <c r="BA603"/>
  <c r="BD600"/>
  <c r="BB598"/>
  <c r="BE595"/>
  <c r="BB594"/>
  <c r="BE591"/>
  <c r="BC589"/>
  <c r="BA587"/>
  <c r="BD584"/>
  <c r="BA583"/>
  <c r="BD580"/>
  <c r="BB578"/>
  <c r="BE575"/>
  <c r="BC573"/>
  <c r="BE571"/>
  <c r="BC569"/>
  <c r="BA567"/>
  <c r="BD564"/>
  <c r="BB562"/>
  <c r="BE559"/>
  <c r="BD552"/>
  <c r="BA543"/>
  <c r="BC533"/>
  <c r="BA527"/>
  <c r="BC517"/>
  <c r="BE507"/>
  <c r="BB498"/>
  <c r="BD488"/>
  <c r="BA479"/>
  <c r="BC469"/>
  <c r="BE459"/>
  <c r="BB450"/>
  <c r="BD440"/>
  <c r="BA431"/>
  <c r="BE427"/>
  <c r="BB418"/>
  <c r="BD408"/>
  <c r="BA399"/>
  <c r="BC389"/>
  <c r="BA383"/>
  <c r="BA374"/>
  <c r="BB361"/>
  <c r="BC348"/>
  <c r="BD335"/>
  <c r="BE322"/>
  <c r="BD271"/>
  <c r="BE640"/>
  <c r="BD637"/>
  <c r="BE628"/>
  <c r="BB640"/>
  <c r="BC639"/>
  <c r="BD638"/>
  <c r="BE637"/>
  <c r="BA637"/>
  <c r="BB636"/>
  <c r="BC635"/>
  <c r="BD634"/>
  <c r="BE633"/>
  <c r="BA633"/>
  <c r="BB632"/>
  <c r="BC631"/>
  <c r="BE629"/>
  <c r="BA629"/>
  <c r="BB628"/>
  <c r="BC627"/>
  <c r="BD626"/>
  <c r="BE625"/>
  <c r="BA625"/>
  <c r="BB624"/>
  <c r="BC623"/>
  <c r="BD622"/>
  <c r="BE621"/>
  <c r="BA621"/>
  <c r="BB620"/>
  <c r="BC619"/>
  <c r="BD618"/>
  <c r="BE617"/>
  <c r="BA617"/>
  <c r="BB616"/>
  <c r="BC615"/>
  <c r="BD614"/>
  <c r="BE613"/>
  <c r="BA613"/>
  <c r="BB612"/>
  <c r="BC611"/>
  <c r="BD610"/>
  <c r="BE609"/>
  <c r="BA609"/>
  <c r="BB608"/>
  <c r="BC607"/>
  <c r="BD606"/>
  <c r="BE605"/>
  <c r="BA605"/>
  <c r="BB604"/>
  <c r="BC603"/>
  <c r="BD602"/>
  <c r="BE601"/>
  <c r="BA601"/>
  <c r="BB600"/>
  <c r="BC599"/>
  <c r="BD598"/>
  <c r="BE597"/>
  <c r="BA597"/>
  <c r="BB596"/>
  <c r="BC595"/>
  <c r="BD594"/>
  <c r="BE593"/>
  <c r="BA593"/>
  <c r="BB592"/>
  <c r="BC591"/>
  <c r="BD590"/>
  <c r="BE589"/>
  <c r="BA589"/>
  <c r="BB588"/>
  <c r="BC587"/>
  <c r="BD586"/>
  <c r="BE585"/>
  <c r="BA585"/>
  <c r="BB584"/>
  <c r="BC583"/>
  <c r="BD582"/>
  <c r="BE581"/>
  <c r="BA581"/>
  <c r="BB580"/>
  <c r="BC579"/>
  <c r="BD578"/>
  <c r="BE577"/>
  <c r="BA577"/>
  <c r="BB576"/>
  <c r="BC575"/>
  <c r="BD574"/>
  <c r="BE573"/>
  <c r="BA573"/>
  <c r="BB572"/>
  <c r="BC571"/>
  <c r="BD570"/>
  <c r="BE569"/>
  <c r="BA569"/>
  <c r="BB568"/>
  <c r="BC567"/>
  <c r="BD566"/>
  <c r="BE565"/>
  <c r="BA565"/>
  <c r="BB564"/>
  <c r="BC563"/>
  <c r="BD562"/>
  <c r="BE561"/>
  <c r="BA561"/>
  <c r="BB560"/>
  <c r="BC559"/>
  <c r="BC557"/>
  <c r="BB554"/>
  <c r="BA551"/>
  <c r="BE547"/>
  <c r="BD544"/>
  <c r="BC541"/>
  <c r="BB538"/>
  <c r="BA535"/>
  <c r="BE531"/>
  <c r="BD528"/>
  <c r="BC525"/>
  <c r="BB522"/>
  <c r="BA519"/>
  <c r="BE515"/>
  <c r="BD512"/>
  <c r="BC509"/>
  <c r="BB506"/>
  <c r="BA503"/>
  <c r="BE499"/>
  <c r="BD496"/>
  <c r="BC493"/>
  <c r="BB490"/>
  <c r="BA487"/>
  <c r="BE483"/>
  <c r="BD480"/>
  <c r="BC477"/>
  <c r="BB474"/>
  <c r="BA471"/>
  <c r="BE467"/>
  <c r="BD464"/>
  <c r="BC461"/>
  <c r="BB458"/>
  <c r="BA455"/>
  <c r="BE451"/>
  <c r="BD448"/>
  <c r="BC445"/>
  <c r="BB442"/>
  <c r="BA439"/>
  <c r="BE435"/>
  <c r="BD432"/>
  <c r="BC429"/>
  <c r="BB426"/>
  <c r="BA423"/>
  <c r="BE419"/>
  <c r="BD416"/>
  <c r="BC413"/>
  <c r="BB410"/>
  <c r="BA407"/>
  <c r="BE403"/>
  <c r="BD400"/>
  <c r="BC397"/>
  <c r="BB394"/>
  <c r="BA391"/>
  <c r="BE387"/>
  <c r="BD384"/>
  <c r="BC380"/>
  <c r="BD367"/>
  <c r="BE354"/>
  <c r="BA342"/>
  <c r="BB329"/>
  <c r="BB297"/>
  <c r="BA246"/>
  <c r="BB182"/>
  <c r="BE79"/>
  <c r="BE639"/>
  <c r="BD636"/>
  <c r="BB634"/>
  <c r="BE631"/>
  <c r="BD628"/>
  <c r="BB626"/>
  <c r="BE623"/>
  <c r="BC621"/>
  <c r="BA619"/>
  <c r="BE615"/>
  <c r="BD612"/>
  <c r="BA611"/>
  <c r="BE607"/>
  <c r="BC605"/>
  <c r="BB602"/>
  <c r="BE599"/>
  <c r="BC597"/>
  <c r="BA595"/>
  <c r="BC593"/>
  <c r="BA591"/>
  <c r="BE587"/>
  <c r="BC585"/>
  <c r="BC581"/>
  <c r="BA579"/>
  <c r="BC577"/>
  <c r="BB574"/>
  <c r="BB570"/>
  <c r="BD568"/>
  <c r="BB566"/>
  <c r="BE563"/>
  <c r="BC561"/>
  <c r="BE555"/>
  <c r="BC549"/>
  <c r="BD536"/>
  <c r="BE523"/>
  <c r="BB514"/>
  <c r="BC501"/>
  <c r="BA495"/>
  <c r="BC485"/>
  <c r="BD472"/>
  <c r="BA463"/>
  <c r="BD456"/>
  <c r="BE443"/>
  <c r="BC437"/>
  <c r="BC421"/>
  <c r="BE411"/>
  <c r="BC405"/>
  <c r="BD392"/>
  <c r="BA131"/>
  <c r="BB639"/>
  <c r="BA636"/>
  <c r="BA624"/>
  <c r="BD630"/>
  <c r="BC640"/>
  <c r="BD639"/>
  <c r="BE638"/>
  <c r="BA638"/>
  <c r="BB637"/>
  <c r="BC636"/>
  <c r="BD635"/>
  <c r="BE634"/>
  <c r="BA634"/>
  <c r="BB633"/>
  <c r="BC632"/>
  <c r="BD631"/>
  <c r="BE630"/>
  <c r="BA630"/>
  <c r="BB629"/>
  <c r="BC628"/>
  <c r="BD627"/>
  <c r="BE626"/>
  <c r="BA626"/>
  <c r="BB625"/>
  <c r="BC624"/>
  <c r="BD623"/>
  <c r="BE622"/>
  <c r="BA622"/>
  <c r="BB621"/>
  <c r="BC620"/>
  <c r="BD619"/>
  <c r="BE618"/>
  <c r="BA618"/>
  <c r="BB617"/>
  <c r="BC616"/>
  <c r="BD615"/>
  <c r="BE614"/>
  <c r="BA614"/>
  <c r="BB613"/>
  <c r="BC612"/>
  <c r="BD611"/>
  <c r="BE610"/>
  <c r="BA610"/>
  <c r="BB609"/>
  <c r="BC608"/>
  <c r="BD607"/>
  <c r="BE606"/>
  <c r="BA606"/>
  <c r="BB605"/>
  <c r="BC604"/>
  <c r="BD603"/>
  <c r="BE602"/>
  <c r="BA602"/>
  <c r="BB601"/>
  <c r="BC600"/>
  <c r="BD599"/>
  <c r="BE598"/>
  <c r="BA598"/>
  <c r="BB597"/>
  <c r="BC596"/>
  <c r="BD595"/>
  <c r="BE594"/>
  <c r="BA594"/>
  <c r="BB593"/>
  <c r="BC592"/>
  <c r="BD591"/>
  <c r="BE590"/>
  <c r="BA590"/>
  <c r="BB589"/>
  <c r="BC588"/>
  <c r="BD587"/>
  <c r="BE586"/>
  <c r="BA586"/>
  <c r="BB585"/>
  <c r="BC584"/>
  <c r="BD583"/>
  <c r="BE582"/>
  <c r="BA582"/>
  <c r="BB581"/>
  <c r="BC580"/>
  <c r="BD579"/>
  <c r="BE578"/>
  <c r="BA578"/>
  <c r="BB577"/>
  <c r="BC576"/>
  <c r="BD575"/>
  <c r="BE574"/>
  <c r="BA574"/>
  <c r="BB573"/>
  <c r="BC572"/>
  <c r="BD571"/>
  <c r="BE570"/>
  <c r="BA570"/>
  <c r="BB569"/>
  <c r="BC568"/>
  <c r="BD567"/>
  <c r="BE566"/>
  <c r="BA566"/>
  <c r="BB565"/>
  <c r="BC564"/>
  <c r="BD563"/>
  <c r="BE562"/>
  <c r="BA562"/>
  <c r="BB561"/>
  <c r="BC560"/>
  <c r="BD559"/>
  <c r="BB558"/>
  <c r="BA555"/>
  <c r="BE551"/>
  <c r="BD548"/>
  <c r="BC545"/>
  <c r="BB542"/>
  <c r="BA539"/>
  <c r="BE535"/>
  <c r="BD532"/>
  <c r="BC529"/>
  <c r="BB526"/>
  <c r="BA523"/>
  <c r="BE519"/>
  <c r="BD516"/>
  <c r="BC513"/>
  <c r="BB510"/>
  <c r="BA507"/>
  <c r="BE503"/>
  <c r="BD500"/>
  <c r="BC497"/>
  <c r="BB494"/>
  <c r="BA491"/>
  <c r="BE487"/>
  <c r="BD484"/>
  <c r="BC481"/>
  <c r="BB478"/>
  <c r="BA475"/>
  <c r="BE471"/>
  <c r="BD468"/>
  <c r="BC465"/>
  <c r="BB462"/>
  <c r="BA459"/>
  <c r="BE455"/>
  <c r="BD452"/>
  <c r="BC449"/>
  <c r="BB446"/>
  <c r="BA443"/>
  <c r="BE439"/>
  <c r="BD436"/>
  <c r="BC433"/>
  <c r="BB430"/>
  <c r="BA427"/>
  <c r="BE423"/>
  <c r="BD420"/>
  <c r="BC417"/>
  <c r="BB414"/>
  <c r="BA411"/>
  <c r="BE407"/>
  <c r="BD404"/>
  <c r="BC401"/>
  <c r="BB398"/>
  <c r="BA395"/>
  <c r="BE391"/>
  <c r="BD388"/>
  <c r="BC385"/>
  <c r="BB382"/>
  <c r="BE370"/>
  <c r="BA358"/>
  <c r="BB345"/>
  <c r="BC332"/>
  <c r="BA310"/>
  <c r="BE258"/>
  <c r="BB207"/>
  <c r="BC105"/>
  <c r="BC558"/>
  <c r="BD557"/>
  <c r="BE556"/>
  <c r="BA556"/>
  <c r="BB555"/>
  <c r="BC554"/>
  <c r="BD553"/>
  <c r="BE552"/>
  <c r="BA552"/>
  <c r="BB551"/>
  <c r="BC550"/>
  <c r="BD549"/>
  <c r="BE548"/>
  <c r="BA548"/>
  <c r="BB547"/>
  <c r="BC546"/>
  <c r="BD545"/>
  <c r="BE544"/>
  <c r="BA544"/>
  <c r="BB543"/>
  <c r="BC542"/>
  <c r="BD541"/>
  <c r="BE540"/>
  <c r="BA540"/>
  <c r="BB539"/>
  <c r="BC538"/>
  <c r="BD537"/>
  <c r="BE536"/>
  <c r="BA536"/>
  <c r="BB535"/>
  <c r="BC534"/>
  <c r="BD533"/>
  <c r="BE532"/>
  <c r="BA532"/>
  <c r="BB531"/>
  <c r="BC530"/>
  <c r="BD529"/>
  <c r="BE528"/>
  <c r="BA528"/>
  <c r="BB527"/>
  <c r="BC526"/>
  <c r="BD525"/>
  <c r="BE524"/>
  <c r="BA524"/>
  <c r="BB523"/>
  <c r="BC522"/>
  <c r="BD521"/>
  <c r="BE520"/>
  <c r="BA520"/>
  <c r="BB519"/>
  <c r="BC518"/>
  <c r="BD517"/>
  <c r="BE516"/>
  <c r="BA516"/>
  <c r="BB515"/>
  <c r="BC514"/>
  <c r="BD513"/>
  <c r="BE512"/>
  <c r="BA512"/>
  <c r="BB511"/>
  <c r="BC510"/>
  <c r="BD509"/>
  <c r="BE508"/>
  <c r="BA508"/>
  <c r="BB507"/>
  <c r="BC506"/>
  <c r="BD505"/>
  <c r="BE504"/>
  <c r="BA504"/>
  <c r="BB503"/>
  <c r="BC502"/>
  <c r="BD501"/>
  <c r="BE500"/>
  <c r="BA500"/>
  <c r="BB499"/>
  <c r="BC498"/>
  <c r="BD497"/>
  <c r="BE496"/>
  <c r="BA496"/>
  <c r="BB495"/>
  <c r="BC494"/>
  <c r="BD493"/>
  <c r="BE492"/>
  <c r="BA492"/>
  <c r="BB491"/>
  <c r="BC490"/>
  <c r="BD489"/>
  <c r="BE488"/>
  <c r="BA488"/>
  <c r="BB487"/>
  <c r="BC486"/>
  <c r="BD485"/>
  <c r="BE484"/>
  <c r="BA484"/>
  <c r="BB483"/>
  <c r="BC482"/>
  <c r="BD481"/>
  <c r="BE480"/>
  <c r="BA480"/>
  <c r="BB479"/>
  <c r="BC478"/>
  <c r="BD477"/>
  <c r="BE476"/>
  <c r="BA476"/>
  <c r="BB475"/>
  <c r="BC474"/>
  <c r="BD473"/>
  <c r="BE472"/>
  <c r="BA472"/>
  <c r="BB471"/>
  <c r="BC470"/>
  <c r="BD469"/>
  <c r="BE468"/>
  <c r="BA468"/>
  <c r="BB467"/>
  <c r="BC466"/>
  <c r="BD465"/>
  <c r="BE464"/>
  <c r="BA464"/>
  <c r="BB463"/>
  <c r="BC462"/>
  <c r="BD461"/>
  <c r="BE460"/>
  <c r="BA460"/>
  <c r="BB459"/>
  <c r="BC458"/>
  <c r="BD457"/>
  <c r="BE456"/>
  <c r="BA456"/>
  <c r="BB455"/>
  <c r="BC454"/>
  <c r="BD453"/>
  <c r="BE452"/>
  <c r="BA452"/>
  <c r="BB451"/>
  <c r="BC450"/>
  <c r="BD449"/>
  <c r="BE448"/>
  <c r="BA448"/>
  <c r="BB447"/>
  <c r="BC446"/>
  <c r="BD445"/>
  <c r="BE444"/>
  <c r="BA444"/>
  <c r="BB443"/>
  <c r="BC442"/>
  <c r="BD441"/>
  <c r="BE440"/>
  <c r="BA440"/>
  <c r="BB439"/>
  <c r="BC438"/>
  <c r="BD437"/>
  <c r="BE436"/>
  <c r="BA436"/>
  <c r="BB435"/>
  <c r="BC434"/>
  <c r="BD433"/>
  <c r="BE432"/>
  <c r="BA432"/>
  <c r="BB431"/>
  <c r="BC430"/>
  <c r="BD429"/>
  <c r="BE428"/>
  <c r="BA428"/>
  <c r="BB427"/>
  <c r="BC426"/>
  <c r="BD425"/>
  <c r="BE424"/>
  <c r="BA424"/>
  <c r="BB423"/>
  <c r="BC422"/>
  <c r="BD421"/>
  <c r="BE420"/>
  <c r="BA420"/>
  <c r="BB419"/>
  <c r="BC418"/>
  <c r="BD417"/>
  <c r="BE416"/>
  <c r="BA416"/>
  <c r="BB415"/>
  <c r="BC414"/>
  <c r="BD413"/>
  <c r="BE412"/>
  <c r="BA412"/>
  <c r="BB411"/>
  <c r="BC410"/>
  <c r="BD409"/>
  <c r="BE408"/>
  <c r="BA408"/>
  <c r="BB407"/>
  <c r="BC406"/>
  <c r="BD405"/>
  <c r="BE404"/>
  <c r="BA404"/>
  <c r="BB403"/>
  <c r="BC402"/>
  <c r="BD401"/>
  <c r="BE400"/>
  <c r="BA400"/>
  <c r="BB399"/>
  <c r="BC398"/>
  <c r="BD397"/>
  <c r="BE396"/>
  <c r="BA396"/>
  <c r="BB395"/>
  <c r="BC394"/>
  <c r="BD393"/>
  <c r="BE392"/>
  <c r="BA392"/>
  <c r="BB391"/>
  <c r="BC390"/>
  <c r="BD389"/>
  <c r="BE388"/>
  <c r="BA388"/>
  <c r="BB387"/>
  <c r="BC386"/>
  <c r="BD385"/>
  <c r="BE384"/>
  <c r="BA384"/>
  <c r="BB383"/>
  <c r="BC382"/>
  <c r="BB381"/>
  <c r="BA378"/>
  <c r="BE374"/>
  <c r="BD371"/>
  <c r="BC368"/>
  <c r="BB365"/>
  <c r="BA362"/>
  <c r="BE358"/>
  <c r="BD355"/>
  <c r="BC352"/>
  <c r="BB349"/>
  <c r="BA346"/>
  <c r="BE342"/>
  <c r="BD339"/>
  <c r="BC336"/>
  <c r="BB333"/>
  <c r="BA330"/>
  <c r="BE326"/>
  <c r="BD323"/>
  <c r="BB313"/>
  <c r="BC300"/>
  <c r="BD287"/>
  <c r="BE274"/>
  <c r="BA262"/>
  <c r="BB249"/>
  <c r="BC236"/>
  <c r="BD223"/>
  <c r="BE210"/>
  <c r="BD188"/>
  <c r="BA163"/>
  <c r="BC137"/>
  <c r="BE111"/>
  <c r="BB86"/>
  <c r="BD60"/>
  <c r="BD16"/>
  <c r="BD558"/>
  <c r="BE557"/>
  <c r="BA557"/>
  <c r="BB556"/>
  <c r="BC555"/>
  <c r="BD554"/>
  <c r="BE553"/>
  <c r="BA553"/>
  <c r="BB552"/>
  <c r="BC551"/>
  <c r="BD550"/>
  <c r="BE549"/>
  <c r="BA549"/>
  <c r="BB548"/>
  <c r="BC547"/>
  <c r="BD546"/>
  <c r="BE545"/>
  <c r="BA545"/>
  <c r="BB544"/>
  <c r="BC543"/>
  <c r="BD542"/>
  <c r="BE541"/>
  <c r="BA541"/>
  <c r="BB540"/>
  <c r="BC539"/>
  <c r="BD538"/>
  <c r="BE537"/>
  <c r="BA537"/>
  <c r="BB536"/>
  <c r="BC535"/>
  <c r="BD534"/>
  <c r="BE533"/>
  <c r="BA533"/>
  <c r="BB532"/>
  <c r="BC531"/>
  <c r="BD530"/>
  <c r="BE529"/>
  <c r="BA529"/>
  <c r="BB528"/>
  <c r="BC527"/>
  <c r="BD526"/>
  <c r="BE525"/>
  <c r="BA525"/>
  <c r="BB524"/>
  <c r="BC523"/>
  <c r="BD522"/>
  <c r="BE521"/>
  <c r="BA521"/>
  <c r="BB520"/>
  <c r="BC519"/>
  <c r="BD518"/>
  <c r="BE517"/>
  <c r="BA517"/>
  <c r="BB516"/>
  <c r="BC515"/>
  <c r="BD514"/>
  <c r="BE513"/>
  <c r="BA513"/>
  <c r="BB512"/>
  <c r="BC511"/>
  <c r="BD510"/>
  <c r="BE509"/>
  <c r="BA509"/>
  <c r="BB508"/>
  <c r="BC507"/>
  <c r="BD506"/>
  <c r="BE505"/>
  <c r="BA505"/>
  <c r="BB504"/>
  <c r="BC503"/>
  <c r="BD502"/>
  <c r="BE501"/>
  <c r="BA501"/>
  <c r="BB500"/>
  <c r="BC499"/>
  <c r="BD498"/>
  <c r="BE497"/>
  <c r="BA497"/>
  <c r="BB496"/>
  <c r="BC495"/>
  <c r="BD494"/>
  <c r="BE493"/>
  <c r="BA493"/>
  <c r="BB492"/>
  <c r="BC491"/>
  <c r="BD490"/>
  <c r="BE489"/>
  <c r="BA489"/>
  <c r="BB488"/>
  <c r="BC487"/>
  <c r="BD486"/>
  <c r="BE485"/>
  <c r="BA485"/>
  <c r="BB484"/>
  <c r="BC483"/>
  <c r="BD482"/>
  <c r="BE481"/>
  <c r="BA481"/>
  <c r="BB480"/>
  <c r="BC479"/>
  <c r="BD478"/>
  <c r="BE477"/>
  <c r="BA477"/>
  <c r="BB476"/>
  <c r="BC475"/>
  <c r="BD474"/>
  <c r="BE473"/>
  <c r="BA473"/>
  <c r="BB472"/>
  <c r="BC471"/>
  <c r="BD470"/>
  <c r="BE469"/>
  <c r="BA469"/>
  <c r="BB468"/>
  <c r="BC467"/>
  <c r="BD466"/>
  <c r="BE465"/>
  <c r="BA465"/>
  <c r="BB464"/>
  <c r="BC463"/>
  <c r="BD462"/>
  <c r="BE461"/>
  <c r="BA461"/>
  <c r="BB460"/>
  <c r="BC459"/>
  <c r="BD458"/>
  <c r="BE457"/>
  <c r="BA457"/>
  <c r="BB456"/>
  <c r="BC455"/>
  <c r="BD454"/>
  <c r="BE453"/>
  <c r="BA453"/>
  <c r="BB452"/>
  <c r="BC451"/>
  <c r="BD450"/>
  <c r="BE449"/>
  <c r="BA449"/>
  <c r="BB448"/>
  <c r="BC447"/>
  <c r="BD446"/>
  <c r="BE445"/>
  <c r="BA445"/>
  <c r="BB444"/>
  <c r="BC443"/>
  <c r="BD442"/>
  <c r="BE441"/>
  <c r="BA441"/>
  <c r="BB440"/>
  <c r="BC439"/>
  <c r="BD438"/>
  <c r="BE437"/>
  <c r="BA437"/>
  <c r="BB436"/>
  <c r="BC435"/>
  <c r="BD434"/>
  <c r="BE433"/>
  <c r="BA433"/>
  <c r="BB432"/>
  <c r="BC431"/>
  <c r="BD430"/>
  <c r="BE429"/>
  <c r="BA429"/>
  <c r="BB428"/>
  <c r="BC427"/>
  <c r="BD426"/>
  <c r="BE425"/>
  <c r="BA425"/>
  <c r="BB424"/>
  <c r="BC423"/>
  <c r="BD422"/>
  <c r="BE421"/>
  <c r="BA421"/>
  <c r="BB420"/>
  <c r="BC419"/>
  <c r="BD418"/>
  <c r="BE417"/>
  <c r="BA417"/>
  <c r="BB416"/>
  <c r="BC415"/>
  <c r="BD414"/>
  <c r="BE413"/>
  <c r="BA413"/>
  <c r="BB412"/>
  <c r="BC411"/>
  <c r="BD410"/>
  <c r="BE409"/>
  <c r="BA409"/>
  <c r="BB408"/>
  <c r="BC407"/>
  <c r="BD406"/>
  <c r="BE405"/>
  <c r="BA405"/>
  <c r="BB404"/>
  <c r="BC403"/>
  <c r="BD402"/>
  <c r="BE401"/>
  <c r="BA401"/>
  <c r="BB400"/>
  <c r="BC399"/>
  <c r="BD398"/>
  <c r="BE397"/>
  <c r="BA397"/>
  <c r="BB396"/>
  <c r="BC395"/>
  <c r="BD394"/>
  <c r="BE393"/>
  <c r="BA393"/>
  <c r="BB392"/>
  <c r="BC391"/>
  <c r="BD390"/>
  <c r="BE389"/>
  <c r="BA389"/>
  <c r="BB388"/>
  <c r="BC387"/>
  <c r="BD386"/>
  <c r="BE385"/>
  <c r="BA385"/>
  <c r="BB384"/>
  <c r="BC383"/>
  <c r="BD382"/>
  <c r="BE381"/>
  <c r="BE378"/>
  <c r="BD375"/>
  <c r="BC372"/>
  <c r="BB369"/>
  <c r="BA366"/>
  <c r="BE362"/>
  <c r="BD359"/>
  <c r="BC356"/>
  <c r="BB353"/>
  <c r="BA350"/>
  <c r="BE346"/>
  <c r="BD343"/>
  <c r="BC340"/>
  <c r="BB337"/>
  <c r="BA334"/>
  <c r="BE330"/>
  <c r="BD327"/>
  <c r="BC324"/>
  <c r="BC316"/>
  <c r="BD303"/>
  <c r="BE290"/>
  <c r="BA278"/>
  <c r="BB265"/>
  <c r="BC252"/>
  <c r="BD239"/>
  <c r="BE226"/>
  <c r="BA214"/>
  <c r="BA195"/>
  <c r="BC169"/>
  <c r="BE143"/>
  <c r="BB118"/>
  <c r="BD92"/>
  <c r="BA67"/>
  <c r="BC29"/>
  <c r="BE558"/>
  <c r="BA558"/>
  <c r="BB557"/>
  <c r="BC556"/>
  <c r="BD555"/>
  <c r="BE554"/>
  <c r="BA554"/>
  <c r="BB553"/>
  <c r="BC552"/>
  <c r="BD551"/>
  <c r="BE550"/>
  <c r="BA550"/>
  <c r="BB549"/>
  <c r="BC548"/>
  <c r="BD547"/>
  <c r="BE546"/>
  <c r="BA546"/>
  <c r="BB545"/>
  <c r="BC544"/>
  <c r="BD543"/>
  <c r="BE542"/>
  <c r="BA542"/>
  <c r="BB541"/>
  <c r="BC540"/>
  <c r="BD539"/>
  <c r="BE538"/>
  <c r="BA538"/>
  <c r="BB537"/>
  <c r="BC536"/>
  <c r="BD535"/>
  <c r="BE534"/>
  <c r="BA534"/>
  <c r="BB533"/>
  <c r="BC532"/>
  <c r="BD531"/>
  <c r="BE530"/>
  <c r="BA530"/>
  <c r="BB529"/>
  <c r="BC528"/>
  <c r="BD527"/>
  <c r="BE526"/>
  <c r="BA526"/>
  <c r="BB525"/>
  <c r="BC524"/>
  <c r="BD523"/>
  <c r="BE522"/>
  <c r="BA522"/>
  <c r="BB521"/>
  <c r="BC520"/>
  <c r="BD519"/>
  <c r="BE518"/>
  <c r="BA518"/>
  <c r="BB517"/>
  <c r="BC516"/>
  <c r="BD515"/>
  <c r="BE514"/>
  <c r="BA514"/>
  <c r="BB513"/>
  <c r="BC512"/>
  <c r="BD511"/>
  <c r="BE510"/>
  <c r="BA510"/>
  <c r="BB509"/>
  <c r="BC508"/>
  <c r="BD507"/>
  <c r="BE506"/>
  <c r="BA506"/>
  <c r="BB505"/>
  <c r="BC504"/>
  <c r="BD503"/>
  <c r="BE502"/>
  <c r="BA502"/>
  <c r="BB501"/>
  <c r="BC500"/>
  <c r="BD499"/>
  <c r="BE498"/>
  <c r="BA498"/>
  <c r="BB497"/>
  <c r="BC496"/>
  <c r="BD495"/>
  <c r="BE494"/>
  <c r="BA494"/>
  <c r="BB493"/>
  <c r="BC492"/>
  <c r="BD491"/>
  <c r="BE490"/>
  <c r="BA490"/>
  <c r="BB489"/>
  <c r="BC488"/>
  <c r="BD487"/>
  <c r="BE486"/>
  <c r="BA486"/>
  <c r="BB485"/>
  <c r="BC484"/>
  <c r="BD483"/>
  <c r="BE482"/>
  <c r="BA482"/>
  <c r="BB481"/>
  <c r="BC480"/>
  <c r="BD479"/>
  <c r="BE478"/>
  <c r="BA478"/>
  <c r="BB477"/>
  <c r="BC476"/>
  <c r="BD475"/>
  <c r="BE474"/>
  <c r="BA474"/>
  <c r="BB473"/>
  <c r="BC472"/>
  <c r="BD471"/>
  <c r="BE470"/>
  <c r="BA470"/>
  <c r="BB469"/>
  <c r="BC468"/>
  <c r="BD467"/>
  <c r="BE466"/>
  <c r="BA466"/>
  <c r="BB465"/>
  <c r="BC464"/>
  <c r="BD463"/>
  <c r="BE462"/>
  <c r="BA462"/>
  <c r="BB461"/>
  <c r="BC460"/>
  <c r="BD459"/>
  <c r="BE458"/>
  <c r="BA458"/>
  <c r="BB457"/>
  <c r="BC456"/>
  <c r="BD455"/>
  <c r="BE454"/>
  <c r="BA454"/>
  <c r="BB453"/>
  <c r="BC452"/>
  <c r="BD451"/>
  <c r="BE450"/>
  <c r="BA450"/>
  <c r="BB449"/>
  <c r="BC448"/>
  <c r="BD447"/>
  <c r="BE446"/>
  <c r="BA446"/>
  <c r="BB445"/>
  <c r="BC444"/>
  <c r="BD443"/>
  <c r="BE442"/>
  <c r="BA442"/>
  <c r="BB441"/>
  <c r="BC440"/>
  <c r="BD439"/>
  <c r="BE438"/>
  <c r="BA438"/>
  <c r="BB437"/>
  <c r="BC436"/>
  <c r="BD435"/>
  <c r="BE434"/>
  <c r="BA434"/>
  <c r="BB433"/>
  <c r="BC432"/>
  <c r="BD431"/>
  <c r="BE430"/>
  <c r="BA430"/>
  <c r="BB429"/>
  <c r="BC428"/>
  <c r="BD427"/>
  <c r="BE426"/>
  <c r="BA426"/>
  <c r="BB425"/>
  <c r="BC424"/>
  <c r="BD423"/>
  <c r="BE422"/>
  <c r="BA422"/>
  <c r="BB421"/>
  <c r="BC420"/>
  <c r="BD419"/>
  <c r="BE418"/>
  <c r="BA418"/>
  <c r="BB417"/>
  <c r="BC416"/>
  <c r="BD415"/>
  <c r="BE414"/>
  <c r="BA414"/>
  <c r="BB413"/>
  <c r="BC412"/>
  <c r="BD411"/>
  <c r="BE410"/>
  <c r="BA410"/>
  <c r="BB409"/>
  <c r="BC408"/>
  <c r="BD407"/>
  <c r="BE406"/>
  <c r="BA406"/>
  <c r="BB405"/>
  <c r="BC404"/>
  <c r="BD403"/>
  <c r="BE402"/>
  <c r="BA402"/>
  <c r="BB401"/>
  <c r="BC400"/>
  <c r="BD399"/>
  <c r="BE398"/>
  <c r="BA398"/>
  <c r="BB397"/>
  <c r="BC396"/>
  <c r="BD395"/>
  <c r="BE394"/>
  <c r="BA394"/>
  <c r="BB393"/>
  <c r="BC392"/>
  <c r="BD391"/>
  <c r="BE390"/>
  <c r="BA390"/>
  <c r="BB389"/>
  <c r="BC388"/>
  <c r="BD387"/>
  <c r="BE386"/>
  <c r="BA386"/>
  <c r="BB385"/>
  <c r="BC384"/>
  <c r="BD383"/>
  <c r="BE382"/>
  <c r="BA382"/>
  <c r="BD379"/>
  <c r="BC376"/>
  <c r="BB373"/>
  <c r="BA370"/>
  <c r="BE366"/>
  <c r="BD363"/>
  <c r="BC360"/>
  <c r="BB357"/>
  <c r="BA354"/>
  <c r="BE350"/>
  <c r="BD347"/>
  <c r="BC344"/>
  <c r="BB341"/>
  <c r="BA338"/>
  <c r="BE334"/>
  <c r="BD331"/>
  <c r="BC328"/>
  <c r="BB325"/>
  <c r="BD319"/>
  <c r="BE306"/>
  <c r="BA294"/>
  <c r="BB281"/>
  <c r="BC268"/>
  <c r="BD255"/>
  <c r="BE242"/>
  <c r="BA230"/>
  <c r="BB217"/>
  <c r="BC201"/>
  <c r="BE175"/>
  <c r="BB150"/>
  <c r="BD124"/>
  <c r="BA99"/>
  <c r="BC73"/>
  <c r="BB42"/>
  <c r="BC381"/>
  <c r="BD380"/>
  <c r="BE379"/>
  <c r="BA379"/>
  <c r="BB378"/>
  <c r="BC377"/>
  <c r="BD376"/>
  <c r="BE375"/>
  <c r="BA375"/>
  <c r="BB374"/>
  <c r="BC373"/>
  <c r="BD372"/>
  <c r="BE371"/>
  <c r="BA371"/>
  <c r="BB370"/>
  <c r="BC369"/>
  <c r="BD368"/>
  <c r="BE367"/>
  <c r="BA367"/>
  <c r="BB366"/>
  <c r="BC365"/>
  <c r="BD364"/>
  <c r="BE363"/>
  <c r="BA363"/>
  <c r="BB362"/>
  <c r="BC361"/>
  <c r="BD360"/>
  <c r="BE359"/>
  <c r="BA359"/>
  <c r="BB358"/>
  <c r="BC357"/>
  <c r="BD356"/>
  <c r="BE355"/>
  <c r="BA355"/>
  <c r="BB354"/>
  <c r="BC353"/>
  <c r="BD352"/>
  <c r="BE351"/>
  <c r="BA351"/>
  <c r="BB350"/>
  <c r="BC349"/>
  <c r="BD348"/>
  <c r="BE347"/>
  <c r="BA347"/>
  <c r="BB346"/>
  <c r="BC345"/>
  <c r="BD344"/>
  <c r="BE343"/>
  <c r="BA343"/>
  <c r="BB342"/>
  <c r="BC341"/>
  <c r="BD340"/>
  <c r="BE339"/>
  <c r="BA339"/>
  <c r="BB338"/>
  <c r="BC337"/>
  <c r="BD336"/>
  <c r="BE335"/>
  <c r="BA335"/>
  <c r="BB334"/>
  <c r="BC333"/>
  <c r="BD332"/>
  <c r="BE331"/>
  <c r="BA331"/>
  <c r="BB330"/>
  <c r="BC329"/>
  <c r="BD328"/>
  <c r="BE327"/>
  <c r="BA327"/>
  <c r="BB326"/>
  <c r="BC325"/>
  <c r="BD324"/>
  <c r="BE323"/>
  <c r="BA323"/>
  <c r="BC320"/>
  <c r="BB317"/>
  <c r="BA314"/>
  <c r="BE310"/>
  <c r="BD307"/>
  <c r="BC304"/>
  <c r="BB301"/>
  <c r="BA298"/>
  <c r="BE294"/>
  <c r="BD291"/>
  <c r="BC288"/>
  <c r="BB285"/>
  <c r="BA282"/>
  <c r="BE278"/>
  <c r="BD275"/>
  <c r="BC272"/>
  <c r="BB269"/>
  <c r="BA266"/>
  <c r="BE262"/>
  <c r="BD259"/>
  <c r="BC256"/>
  <c r="BB253"/>
  <c r="BA250"/>
  <c r="BE246"/>
  <c r="BD243"/>
  <c r="BC240"/>
  <c r="BB237"/>
  <c r="BA234"/>
  <c r="BE230"/>
  <c r="BD227"/>
  <c r="BC224"/>
  <c r="BB221"/>
  <c r="BA218"/>
  <c r="BE214"/>
  <c r="BD211"/>
  <c r="BB208"/>
  <c r="BA203"/>
  <c r="BD196"/>
  <c r="BB190"/>
  <c r="BE183"/>
  <c r="BC177"/>
  <c r="BA171"/>
  <c r="BD164"/>
  <c r="BB158"/>
  <c r="BE151"/>
  <c r="BC145"/>
  <c r="BA139"/>
  <c r="BD132"/>
  <c r="BB126"/>
  <c r="BE119"/>
  <c r="BC113"/>
  <c r="BA107"/>
  <c r="BD100"/>
  <c r="BB94"/>
  <c r="BE87"/>
  <c r="BC81"/>
  <c r="BA75"/>
  <c r="BD68"/>
  <c r="BB62"/>
  <c r="BE55"/>
  <c r="BC45"/>
  <c r="BD32"/>
  <c r="BE19"/>
  <c r="BA7"/>
  <c r="BD381"/>
  <c r="BE380"/>
  <c r="BA380"/>
  <c r="BB379"/>
  <c r="BC378"/>
  <c r="BD377"/>
  <c r="BE376"/>
  <c r="BA376"/>
  <c r="BB375"/>
  <c r="BC374"/>
  <c r="BD373"/>
  <c r="BE372"/>
  <c r="BA372"/>
  <c r="BB371"/>
  <c r="BC370"/>
  <c r="BD369"/>
  <c r="BE368"/>
  <c r="BA368"/>
  <c r="BB367"/>
  <c r="BC366"/>
  <c r="BD365"/>
  <c r="BE364"/>
  <c r="BA364"/>
  <c r="BB363"/>
  <c r="BC362"/>
  <c r="BD361"/>
  <c r="BE360"/>
  <c r="BA360"/>
  <c r="BB359"/>
  <c r="BC358"/>
  <c r="BD357"/>
  <c r="BE356"/>
  <c r="BA356"/>
  <c r="BB355"/>
  <c r="BC354"/>
  <c r="BD353"/>
  <c r="BE352"/>
  <c r="BA352"/>
  <c r="BB351"/>
  <c r="BC350"/>
  <c r="BD349"/>
  <c r="BE348"/>
  <c r="BA348"/>
  <c r="BB347"/>
  <c r="BC346"/>
  <c r="BD345"/>
  <c r="BE344"/>
  <c r="BA344"/>
  <c r="BB343"/>
  <c r="BC342"/>
  <c r="BD341"/>
  <c r="BE340"/>
  <c r="BA340"/>
  <c r="BB339"/>
  <c r="BC338"/>
  <c r="BD337"/>
  <c r="BE336"/>
  <c r="BA336"/>
  <c r="BB335"/>
  <c r="BC334"/>
  <c r="BD333"/>
  <c r="BE332"/>
  <c r="BA332"/>
  <c r="BB331"/>
  <c r="BC330"/>
  <c r="BD329"/>
  <c r="BE328"/>
  <c r="BA328"/>
  <c r="BB327"/>
  <c r="BC326"/>
  <c r="BD325"/>
  <c r="BE324"/>
  <c r="BA324"/>
  <c r="BB323"/>
  <c r="BB321"/>
  <c r="BA318"/>
  <c r="BE314"/>
  <c r="BD311"/>
  <c r="BC308"/>
  <c r="BB305"/>
  <c r="BA302"/>
  <c r="BE298"/>
  <c r="BD295"/>
  <c r="BC292"/>
  <c r="BB289"/>
  <c r="BA286"/>
  <c r="BE282"/>
  <c r="BD279"/>
  <c r="BC276"/>
  <c r="BB273"/>
  <c r="BA270"/>
  <c r="BE266"/>
  <c r="BD263"/>
  <c r="BC260"/>
  <c r="BB257"/>
  <c r="BA254"/>
  <c r="BE250"/>
  <c r="BD247"/>
  <c r="BC244"/>
  <c r="BB241"/>
  <c r="BA238"/>
  <c r="BE234"/>
  <c r="BD231"/>
  <c r="BC228"/>
  <c r="BB225"/>
  <c r="BA222"/>
  <c r="BE218"/>
  <c r="BD215"/>
  <c r="BC212"/>
  <c r="BB209"/>
  <c r="BD204"/>
  <c r="BB198"/>
  <c r="BE191"/>
  <c r="BC185"/>
  <c r="BA179"/>
  <c r="BD172"/>
  <c r="BB166"/>
  <c r="BE159"/>
  <c r="BC153"/>
  <c r="BA147"/>
  <c r="BD140"/>
  <c r="BB134"/>
  <c r="BE127"/>
  <c r="BC121"/>
  <c r="BA115"/>
  <c r="BD108"/>
  <c r="BB102"/>
  <c r="BE95"/>
  <c r="BC89"/>
  <c r="BA83"/>
  <c r="BD76"/>
  <c r="BB70"/>
  <c r="BE63"/>
  <c r="BC57"/>
  <c r="BD48"/>
  <c r="BE35"/>
  <c r="BA23"/>
  <c r="BB10"/>
  <c r="BA381"/>
  <c r="BB380"/>
  <c r="BC379"/>
  <c r="BD378"/>
  <c r="BE377"/>
  <c r="BA377"/>
  <c r="BB376"/>
  <c r="BC375"/>
  <c r="BD374"/>
  <c r="BE373"/>
  <c r="BA373"/>
  <c r="BB372"/>
  <c r="BC371"/>
  <c r="BD370"/>
  <c r="BE369"/>
  <c r="BA369"/>
  <c r="BB368"/>
  <c r="BC367"/>
  <c r="BD366"/>
  <c r="BE365"/>
  <c r="BA365"/>
  <c r="BB364"/>
  <c r="BC363"/>
  <c r="BD362"/>
  <c r="BE361"/>
  <c r="BA361"/>
  <c r="BB360"/>
  <c r="BC359"/>
  <c r="BD358"/>
  <c r="BE357"/>
  <c r="BA357"/>
  <c r="BB356"/>
  <c r="BC355"/>
  <c r="BD354"/>
  <c r="BE353"/>
  <c r="BA353"/>
  <c r="BB352"/>
  <c r="BC351"/>
  <c r="BD350"/>
  <c r="BE349"/>
  <c r="BA349"/>
  <c r="BB348"/>
  <c r="BC347"/>
  <c r="BD346"/>
  <c r="BE345"/>
  <c r="BA345"/>
  <c r="BB344"/>
  <c r="BC343"/>
  <c r="BD342"/>
  <c r="BE341"/>
  <c r="BA341"/>
  <c r="BB340"/>
  <c r="BC339"/>
  <c r="BD338"/>
  <c r="BE337"/>
  <c r="BA337"/>
  <c r="BB336"/>
  <c r="BC335"/>
  <c r="BD334"/>
  <c r="BE333"/>
  <c r="BA333"/>
  <c r="BB332"/>
  <c r="BC331"/>
  <c r="BD330"/>
  <c r="BE329"/>
  <c r="BA329"/>
  <c r="BB328"/>
  <c r="BC327"/>
  <c r="BD326"/>
  <c r="BE325"/>
  <c r="BA325"/>
  <c r="BB324"/>
  <c r="BC323"/>
  <c r="BA322"/>
  <c r="BE318"/>
  <c r="BD315"/>
  <c r="BC312"/>
  <c r="BB309"/>
  <c r="BA306"/>
  <c r="BE302"/>
  <c r="BD299"/>
  <c r="BC296"/>
  <c r="BB293"/>
  <c r="BA290"/>
  <c r="BE286"/>
  <c r="BD283"/>
  <c r="BC280"/>
  <c r="BB277"/>
  <c r="BA274"/>
  <c r="BE270"/>
  <c r="BD267"/>
  <c r="BC264"/>
  <c r="BB261"/>
  <c r="BA258"/>
  <c r="BE254"/>
  <c r="BD251"/>
  <c r="BC248"/>
  <c r="BB245"/>
  <c r="BA242"/>
  <c r="BE238"/>
  <c r="BD235"/>
  <c r="BC232"/>
  <c r="BB229"/>
  <c r="BA226"/>
  <c r="BE222"/>
  <c r="BD219"/>
  <c r="BC216"/>
  <c r="BB213"/>
  <c r="BA210"/>
  <c r="BB206"/>
  <c r="BE199"/>
  <c r="BC193"/>
  <c r="BA187"/>
  <c r="BD180"/>
  <c r="BB174"/>
  <c r="BE167"/>
  <c r="BC161"/>
  <c r="BA155"/>
  <c r="BD148"/>
  <c r="BB142"/>
  <c r="BE135"/>
  <c r="BC129"/>
  <c r="BA123"/>
  <c r="BD116"/>
  <c r="BB110"/>
  <c r="BE103"/>
  <c r="BC97"/>
  <c r="BA91"/>
  <c r="BD84"/>
  <c r="BB78"/>
  <c r="BE71"/>
  <c r="BC65"/>
  <c r="BA59"/>
  <c r="BE51"/>
  <c r="BA39"/>
  <c r="BB26"/>
  <c r="BC13"/>
  <c r="BB322"/>
  <c r="BC321"/>
  <c r="BD320"/>
  <c r="BE319"/>
  <c r="BA319"/>
  <c r="BB318"/>
  <c r="BC317"/>
  <c r="BD316"/>
  <c r="BE315"/>
  <c r="BA315"/>
  <c r="BB314"/>
  <c r="BC313"/>
  <c r="BD312"/>
  <c r="BE311"/>
  <c r="BA311"/>
  <c r="BB310"/>
  <c r="BC309"/>
  <c r="BD308"/>
  <c r="BE307"/>
  <c r="BA307"/>
  <c r="BB306"/>
  <c r="BC305"/>
  <c r="BD304"/>
  <c r="BE303"/>
  <c r="BA303"/>
  <c r="BB302"/>
  <c r="BC301"/>
  <c r="BD300"/>
  <c r="BE299"/>
  <c r="BA299"/>
  <c r="BB298"/>
  <c r="BC297"/>
  <c r="BD296"/>
  <c r="BE295"/>
  <c r="BA295"/>
  <c r="BB294"/>
  <c r="BC293"/>
  <c r="BD292"/>
  <c r="BE291"/>
  <c r="BA291"/>
  <c r="BB290"/>
  <c r="BC289"/>
  <c r="BD288"/>
  <c r="BE287"/>
  <c r="BA287"/>
  <c r="BB286"/>
  <c r="BC285"/>
  <c r="BD284"/>
  <c r="BE283"/>
  <c r="BA283"/>
  <c r="BB282"/>
  <c r="BC281"/>
  <c r="BD280"/>
  <c r="BE279"/>
  <c r="BA279"/>
  <c r="BB278"/>
  <c r="BC277"/>
  <c r="BD276"/>
  <c r="BE275"/>
  <c r="BA275"/>
  <c r="BB274"/>
  <c r="BC273"/>
  <c r="BD272"/>
  <c r="BE271"/>
  <c r="BA271"/>
  <c r="BB270"/>
  <c r="BC269"/>
  <c r="BD268"/>
  <c r="BE267"/>
  <c r="BA267"/>
  <c r="BB266"/>
  <c r="BC265"/>
  <c r="BD264"/>
  <c r="BE263"/>
  <c r="BA263"/>
  <c r="BB262"/>
  <c r="BC261"/>
  <c r="BD260"/>
  <c r="BE259"/>
  <c r="BA259"/>
  <c r="BB258"/>
  <c r="BC257"/>
  <c r="BD256"/>
  <c r="BE255"/>
  <c r="BA255"/>
  <c r="BB254"/>
  <c r="BC253"/>
  <c r="BD252"/>
  <c r="BE251"/>
  <c r="BA251"/>
  <c r="BB250"/>
  <c r="BC249"/>
  <c r="BD248"/>
  <c r="BE247"/>
  <c r="BA247"/>
  <c r="BB246"/>
  <c r="BC245"/>
  <c r="BD244"/>
  <c r="BE243"/>
  <c r="BA243"/>
  <c r="BB242"/>
  <c r="BC241"/>
  <c r="BD240"/>
  <c r="BE239"/>
  <c r="BA239"/>
  <c r="BB238"/>
  <c r="BC237"/>
  <c r="BD236"/>
  <c r="BE235"/>
  <c r="BA235"/>
  <c r="BB234"/>
  <c r="BC233"/>
  <c r="BD232"/>
  <c r="BE231"/>
  <c r="BA231"/>
  <c r="BB230"/>
  <c r="BC229"/>
  <c r="BD228"/>
  <c r="BE227"/>
  <c r="BA227"/>
  <c r="BB226"/>
  <c r="BC225"/>
  <c r="BD224"/>
  <c r="BE223"/>
  <c r="BA223"/>
  <c r="BB222"/>
  <c r="BC221"/>
  <c r="BD220"/>
  <c r="BE219"/>
  <c r="BA219"/>
  <c r="BB218"/>
  <c r="BC217"/>
  <c r="BD216"/>
  <c r="BE215"/>
  <c r="BA215"/>
  <c r="BB214"/>
  <c r="BC213"/>
  <c r="BD212"/>
  <c r="BE211"/>
  <c r="BA211"/>
  <c r="BB210"/>
  <c r="BC209"/>
  <c r="BD208"/>
  <c r="BC207"/>
  <c r="BC206"/>
  <c r="BE204"/>
  <c r="BB203"/>
  <c r="BD201"/>
  <c r="BA200"/>
  <c r="BC198"/>
  <c r="BE196"/>
  <c r="BB195"/>
  <c r="BD193"/>
  <c r="BA192"/>
  <c r="BC190"/>
  <c r="BE188"/>
  <c r="BB187"/>
  <c r="BD185"/>
  <c r="BA184"/>
  <c r="BC182"/>
  <c r="BE180"/>
  <c r="BB179"/>
  <c r="BD177"/>
  <c r="BA176"/>
  <c r="BC174"/>
  <c r="BE172"/>
  <c r="BB171"/>
  <c r="BD169"/>
  <c r="BA168"/>
  <c r="BC166"/>
  <c r="BE164"/>
  <c r="BB163"/>
  <c r="BD161"/>
  <c r="BA160"/>
  <c r="BC158"/>
  <c r="BE156"/>
  <c r="BB155"/>
  <c r="BD153"/>
  <c r="BA152"/>
  <c r="BC150"/>
  <c r="BE148"/>
  <c r="BB147"/>
  <c r="BD145"/>
  <c r="BA144"/>
  <c r="BC142"/>
  <c r="BE140"/>
  <c r="BB139"/>
  <c r="BD137"/>
  <c r="BA136"/>
  <c r="BC134"/>
  <c r="BE132"/>
  <c r="BB131"/>
  <c r="BD129"/>
  <c r="BA128"/>
  <c r="BC126"/>
  <c r="BE124"/>
  <c r="BB123"/>
  <c r="BD121"/>
  <c r="BA120"/>
  <c r="BC118"/>
  <c r="BE116"/>
  <c r="BB115"/>
  <c r="BD113"/>
  <c r="BA112"/>
  <c r="BC110"/>
  <c r="BE108"/>
  <c r="BB107"/>
  <c r="BD105"/>
  <c r="BA104"/>
  <c r="BC102"/>
  <c r="BE100"/>
  <c r="BB99"/>
  <c r="BD97"/>
  <c r="BA96"/>
  <c r="BC94"/>
  <c r="BE92"/>
  <c r="BB91"/>
  <c r="BD89"/>
  <c r="BA88"/>
  <c r="BC86"/>
  <c r="BE84"/>
  <c r="BB83"/>
  <c r="BD81"/>
  <c r="BA80"/>
  <c r="BC78"/>
  <c r="BE76"/>
  <c r="BB75"/>
  <c r="BD73"/>
  <c r="BA72"/>
  <c r="BC70"/>
  <c r="BE68"/>
  <c r="BB67"/>
  <c r="BD65"/>
  <c r="BA64"/>
  <c r="BC62"/>
  <c r="BE60"/>
  <c r="BB59"/>
  <c r="BD57"/>
  <c r="BA56"/>
  <c r="BC54"/>
  <c r="BD52"/>
  <c r="BC49"/>
  <c r="BB46"/>
  <c r="BA43"/>
  <c r="BE39"/>
  <c r="BD36"/>
  <c r="BC33"/>
  <c r="BB30"/>
  <c r="BA27"/>
  <c r="BE23"/>
  <c r="BD20"/>
  <c r="BC17"/>
  <c r="BB14"/>
  <c r="BA11"/>
  <c r="BE7"/>
  <c r="BD4"/>
  <c r="BC322"/>
  <c r="BD321"/>
  <c r="BE320"/>
  <c r="BA320"/>
  <c r="BB319"/>
  <c r="BC318"/>
  <c r="BD317"/>
  <c r="BE316"/>
  <c r="BA316"/>
  <c r="BB315"/>
  <c r="BC314"/>
  <c r="BD313"/>
  <c r="BE312"/>
  <c r="BA312"/>
  <c r="BB311"/>
  <c r="BC310"/>
  <c r="BD309"/>
  <c r="BE308"/>
  <c r="BA308"/>
  <c r="BB307"/>
  <c r="BC306"/>
  <c r="BD305"/>
  <c r="BE304"/>
  <c r="BA304"/>
  <c r="BB303"/>
  <c r="BC302"/>
  <c r="BD301"/>
  <c r="BE300"/>
  <c r="BA300"/>
  <c r="BB299"/>
  <c r="BC298"/>
  <c r="BD297"/>
  <c r="BE296"/>
  <c r="BA296"/>
  <c r="BB295"/>
  <c r="BC294"/>
  <c r="BD293"/>
  <c r="BE292"/>
  <c r="BA292"/>
  <c r="BB291"/>
  <c r="BC290"/>
  <c r="BD289"/>
  <c r="BE288"/>
  <c r="BA288"/>
  <c r="BB287"/>
  <c r="BC286"/>
  <c r="BD285"/>
  <c r="BE284"/>
  <c r="BA284"/>
  <c r="BB283"/>
  <c r="BC282"/>
  <c r="BD281"/>
  <c r="BE280"/>
  <c r="BA280"/>
  <c r="BB279"/>
  <c r="BC278"/>
  <c r="BD277"/>
  <c r="BE276"/>
  <c r="BA276"/>
  <c r="BB275"/>
  <c r="BC274"/>
  <c r="BD273"/>
  <c r="BE272"/>
  <c r="BA272"/>
  <c r="BB271"/>
  <c r="BC270"/>
  <c r="BD269"/>
  <c r="BE268"/>
  <c r="BA268"/>
  <c r="BB267"/>
  <c r="BC266"/>
  <c r="BD265"/>
  <c r="BE264"/>
  <c r="BA264"/>
  <c r="BB263"/>
  <c r="BC262"/>
  <c r="BD261"/>
  <c r="BE260"/>
  <c r="BA260"/>
  <c r="BB259"/>
  <c r="BC258"/>
  <c r="BD257"/>
  <c r="BE256"/>
  <c r="BA256"/>
  <c r="BB255"/>
  <c r="BC254"/>
  <c r="BD253"/>
  <c r="BE252"/>
  <c r="BA252"/>
  <c r="BB251"/>
  <c r="BC250"/>
  <c r="BD249"/>
  <c r="BE248"/>
  <c r="BA248"/>
  <c r="BB247"/>
  <c r="BC246"/>
  <c r="BD245"/>
  <c r="BE244"/>
  <c r="BA244"/>
  <c r="BB243"/>
  <c r="BC242"/>
  <c r="BD241"/>
  <c r="BE240"/>
  <c r="BA240"/>
  <c r="BB239"/>
  <c r="BC238"/>
  <c r="BD237"/>
  <c r="BE236"/>
  <c r="BA236"/>
  <c r="BB235"/>
  <c r="BC234"/>
  <c r="BD233"/>
  <c r="BE232"/>
  <c r="BA232"/>
  <c r="BB231"/>
  <c r="BC230"/>
  <c r="BD229"/>
  <c r="BE228"/>
  <c r="BA228"/>
  <c r="BB227"/>
  <c r="BC226"/>
  <c r="BD225"/>
  <c r="BE224"/>
  <c r="BA224"/>
  <c r="BB223"/>
  <c r="BC222"/>
  <c r="BD221"/>
  <c r="BE220"/>
  <c r="BA220"/>
  <c r="BB219"/>
  <c r="BC218"/>
  <c r="BD217"/>
  <c r="BE216"/>
  <c r="BA216"/>
  <c r="BB215"/>
  <c r="BC214"/>
  <c r="BD213"/>
  <c r="BE212"/>
  <c r="BA212"/>
  <c r="BB211"/>
  <c r="BC210"/>
  <c r="BD209"/>
  <c r="BE208"/>
  <c r="BE207"/>
  <c r="BD206"/>
  <c r="BC205"/>
  <c r="BE203"/>
  <c r="BB202"/>
  <c r="BD200"/>
  <c r="BA199"/>
  <c r="BC197"/>
  <c r="BE195"/>
  <c r="BB194"/>
  <c r="BD192"/>
  <c r="BA191"/>
  <c r="BC189"/>
  <c r="BE187"/>
  <c r="BB186"/>
  <c r="BD184"/>
  <c r="BA183"/>
  <c r="BC181"/>
  <c r="BE179"/>
  <c r="BB178"/>
  <c r="BD176"/>
  <c r="BA175"/>
  <c r="BC173"/>
  <c r="BE171"/>
  <c r="BB170"/>
  <c r="BD168"/>
  <c r="BA167"/>
  <c r="BC165"/>
  <c r="BE163"/>
  <c r="BB162"/>
  <c r="BD160"/>
  <c r="BA159"/>
  <c r="BC157"/>
  <c r="BE155"/>
  <c r="BB154"/>
  <c r="BD152"/>
  <c r="BA151"/>
  <c r="BC149"/>
  <c r="BE147"/>
  <c r="BB146"/>
  <c r="BD144"/>
  <c r="BA143"/>
  <c r="BC141"/>
  <c r="BE139"/>
  <c r="BB138"/>
  <c r="BD136"/>
  <c r="BA135"/>
  <c r="BC133"/>
  <c r="BE131"/>
  <c r="BB130"/>
  <c r="BD128"/>
  <c r="BA127"/>
  <c r="BC125"/>
  <c r="BE123"/>
  <c r="BB122"/>
  <c r="BD120"/>
  <c r="BA119"/>
  <c r="BC117"/>
  <c r="BE115"/>
  <c r="BB114"/>
  <c r="BD112"/>
  <c r="BA111"/>
  <c r="BC109"/>
  <c r="BE107"/>
  <c r="BB106"/>
  <c r="BD104"/>
  <c r="BA103"/>
  <c r="BC101"/>
  <c r="BE99"/>
  <c r="BB98"/>
  <c r="BD96"/>
  <c r="BA95"/>
  <c r="BC93"/>
  <c r="BE91"/>
  <c r="BB90"/>
  <c r="BD88"/>
  <c r="BA87"/>
  <c r="BC85"/>
  <c r="BE83"/>
  <c r="BB82"/>
  <c r="BD80"/>
  <c r="BA79"/>
  <c r="BC77"/>
  <c r="BE75"/>
  <c r="BB74"/>
  <c r="BD72"/>
  <c r="BA71"/>
  <c r="BC69"/>
  <c r="BE67"/>
  <c r="BB66"/>
  <c r="BD64"/>
  <c r="BA63"/>
  <c r="BC61"/>
  <c r="BE59"/>
  <c r="BB58"/>
  <c r="BD56"/>
  <c r="BA55"/>
  <c r="BC53"/>
  <c r="BB50"/>
  <c r="BA47"/>
  <c r="BE43"/>
  <c r="BD40"/>
  <c r="BC37"/>
  <c r="BB34"/>
  <c r="BA31"/>
  <c r="BE27"/>
  <c r="BD24"/>
  <c r="BC21"/>
  <c r="BB18"/>
  <c r="BA15"/>
  <c r="BE11"/>
  <c r="BD8"/>
  <c r="BC5"/>
  <c r="BD322"/>
  <c r="BE321"/>
  <c r="BA321"/>
  <c r="BB320"/>
  <c r="BC319"/>
  <c r="BD318"/>
  <c r="BE317"/>
  <c r="BA317"/>
  <c r="BB316"/>
  <c r="BC315"/>
  <c r="BD314"/>
  <c r="BE313"/>
  <c r="BA313"/>
  <c r="BB312"/>
  <c r="BC311"/>
  <c r="BD310"/>
  <c r="BE309"/>
  <c r="BA309"/>
  <c r="BB308"/>
  <c r="BC307"/>
  <c r="BD306"/>
  <c r="BE305"/>
  <c r="BA305"/>
  <c r="BB304"/>
  <c r="BC303"/>
  <c r="BD302"/>
  <c r="BE301"/>
  <c r="BA301"/>
  <c r="BB300"/>
  <c r="BC299"/>
  <c r="BD298"/>
  <c r="BE297"/>
  <c r="BA297"/>
  <c r="BB296"/>
  <c r="BC295"/>
  <c r="BD294"/>
  <c r="BE293"/>
  <c r="BA293"/>
  <c r="BB292"/>
  <c r="BC291"/>
  <c r="BD290"/>
  <c r="BE289"/>
  <c r="BA289"/>
  <c r="BB288"/>
  <c r="BC287"/>
  <c r="BD286"/>
  <c r="BE285"/>
  <c r="BA285"/>
  <c r="BB284"/>
  <c r="BC283"/>
  <c r="BD282"/>
  <c r="BE281"/>
  <c r="BA281"/>
  <c r="BB280"/>
  <c r="BC279"/>
  <c r="BD278"/>
  <c r="BE277"/>
  <c r="BA277"/>
  <c r="BB276"/>
  <c r="BC275"/>
  <c r="BD274"/>
  <c r="BE273"/>
  <c r="BA273"/>
  <c r="BB272"/>
  <c r="BC271"/>
  <c r="BD270"/>
  <c r="BE269"/>
  <c r="BA269"/>
  <c r="BB268"/>
  <c r="BC267"/>
  <c r="BD266"/>
  <c r="BE265"/>
  <c r="BA265"/>
  <c r="BB264"/>
  <c r="BC263"/>
  <c r="BD262"/>
  <c r="BE261"/>
  <c r="BA261"/>
  <c r="BB260"/>
  <c r="BC259"/>
  <c r="BD258"/>
  <c r="BE257"/>
  <c r="BA257"/>
  <c r="BB256"/>
  <c r="BC255"/>
  <c r="BD254"/>
  <c r="BE253"/>
  <c r="BA253"/>
  <c r="BB252"/>
  <c r="BC251"/>
  <c r="BD250"/>
  <c r="BE249"/>
  <c r="BA249"/>
  <c r="BB248"/>
  <c r="BC247"/>
  <c r="BD246"/>
  <c r="BE245"/>
  <c r="BA245"/>
  <c r="BB244"/>
  <c r="BC243"/>
  <c r="BD242"/>
  <c r="BE241"/>
  <c r="BA241"/>
  <c r="BB240"/>
  <c r="BC239"/>
  <c r="BD238"/>
  <c r="BE237"/>
  <c r="BA237"/>
  <c r="BB236"/>
  <c r="BC235"/>
  <c r="BD234"/>
  <c r="BE233"/>
  <c r="BA233"/>
  <c r="BB232"/>
  <c r="BC231"/>
  <c r="BD230"/>
  <c r="BE229"/>
  <c r="BA229"/>
  <c r="BB228"/>
  <c r="BC227"/>
  <c r="BD226"/>
  <c r="BE225"/>
  <c r="BA225"/>
  <c r="BB224"/>
  <c r="BC223"/>
  <c r="BD222"/>
  <c r="BE221"/>
  <c r="BA221"/>
  <c r="BB220"/>
  <c r="BC219"/>
  <c r="BD218"/>
  <c r="BE217"/>
  <c r="BA217"/>
  <c r="BB216"/>
  <c r="BC215"/>
  <c r="BD214"/>
  <c r="BE213"/>
  <c r="BA213"/>
  <c r="BB212"/>
  <c r="BC211"/>
  <c r="BD210"/>
  <c r="BE209"/>
  <c r="BA209"/>
  <c r="BA208"/>
  <c r="BA207"/>
  <c r="BD205"/>
  <c r="BA204"/>
  <c r="BC202"/>
  <c r="BE200"/>
  <c r="BB199"/>
  <c r="BD197"/>
  <c r="BA196"/>
  <c r="BC194"/>
  <c r="BE192"/>
  <c r="BB191"/>
  <c r="BD189"/>
  <c r="BA188"/>
  <c r="BC186"/>
  <c r="BE184"/>
  <c r="BB183"/>
  <c r="BD181"/>
  <c r="BA180"/>
  <c r="BC178"/>
  <c r="BE176"/>
  <c r="BB175"/>
  <c r="BD173"/>
  <c r="BA172"/>
  <c r="BC170"/>
  <c r="BE168"/>
  <c r="BB167"/>
  <c r="BD165"/>
  <c r="BA164"/>
  <c r="BC162"/>
  <c r="BE160"/>
  <c r="BB159"/>
  <c r="BD157"/>
  <c r="BA156"/>
  <c r="BC154"/>
  <c r="BE152"/>
  <c r="BB151"/>
  <c r="BD149"/>
  <c r="BA148"/>
  <c r="BC146"/>
  <c r="BE144"/>
  <c r="BB143"/>
  <c r="BD141"/>
  <c r="BA140"/>
  <c r="BC138"/>
  <c r="BE136"/>
  <c r="BB135"/>
  <c r="BD133"/>
  <c r="BA132"/>
  <c r="BC130"/>
  <c r="BE128"/>
  <c r="BB127"/>
  <c r="BD125"/>
  <c r="BA124"/>
  <c r="BC122"/>
  <c r="BE120"/>
  <c r="BB119"/>
  <c r="BD117"/>
  <c r="BA116"/>
  <c r="BC114"/>
  <c r="BE112"/>
  <c r="BB111"/>
  <c r="BD109"/>
  <c r="BA108"/>
  <c r="BC106"/>
  <c r="BE104"/>
  <c r="BB103"/>
  <c r="BD101"/>
  <c r="BA100"/>
  <c r="BC98"/>
  <c r="BE96"/>
  <c r="BB95"/>
  <c r="BD93"/>
  <c r="BA92"/>
  <c r="BC90"/>
  <c r="BE88"/>
  <c r="BB87"/>
  <c r="BD85"/>
  <c r="BA84"/>
  <c r="BC82"/>
  <c r="BE80"/>
  <c r="BB79"/>
  <c r="BD77"/>
  <c r="BA76"/>
  <c r="BC74"/>
  <c r="BE72"/>
  <c r="BB71"/>
  <c r="BD69"/>
  <c r="BA68"/>
  <c r="BC66"/>
  <c r="BE64"/>
  <c r="BB63"/>
  <c r="BD61"/>
  <c r="BA60"/>
  <c r="BC58"/>
  <c r="BE56"/>
  <c r="BB55"/>
  <c r="BD53"/>
  <c r="BA51"/>
  <c r="BE47"/>
  <c r="BD44"/>
  <c r="BC41"/>
  <c r="BB38"/>
  <c r="BA35"/>
  <c r="BE31"/>
  <c r="BD28"/>
  <c r="BC25"/>
  <c r="BB22"/>
  <c r="BA19"/>
  <c r="BE15"/>
  <c r="BD12"/>
  <c r="BC9"/>
  <c r="BB6"/>
  <c r="BE52"/>
  <c r="BA52"/>
  <c r="BB51"/>
  <c r="BC50"/>
  <c r="BD49"/>
  <c r="BE48"/>
  <c r="BA48"/>
  <c r="BB47"/>
  <c r="BC46"/>
  <c r="BD45"/>
  <c r="BE44"/>
  <c r="BA44"/>
  <c r="BB43"/>
  <c r="BC42"/>
  <c r="BD41"/>
  <c r="BE40"/>
  <c r="BA40"/>
  <c r="BB39"/>
  <c r="BC38"/>
  <c r="BD37"/>
  <c r="BE36"/>
  <c r="BA36"/>
  <c r="BB35"/>
  <c r="BC34"/>
  <c r="BD33"/>
  <c r="BE32"/>
  <c r="BA32"/>
  <c r="BB31"/>
  <c r="BC30"/>
  <c r="BD29"/>
  <c r="BE28"/>
  <c r="BA28"/>
  <c r="BB27"/>
  <c r="BC26"/>
  <c r="BD25"/>
  <c r="BE24"/>
  <c r="BA24"/>
  <c r="BB23"/>
  <c r="BC22"/>
  <c r="BD21"/>
  <c r="BE20"/>
  <c r="BA20"/>
  <c r="BB19"/>
  <c r="BC18"/>
  <c r="BD17"/>
  <c r="BE16"/>
  <c r="BA16"/>
  <c r="BB15"/>
  <c r="BC14"/>
  <c r="BD13"/>
  <c r="BE12"/>
  <c r="BA12"/>
  <c r="BB11"/>
  <c r="BC10"/>
  <c r="BD9"/>
  <c r="BE8"/>
  <c r="BA8"/>
  <c r="BB7"/>
  <c r="BC6"/>
  <c r="BD5"/>
  <c r="BE4"/>
  <c r="BA4"/>
  <c r="BE205"/>
  <c r="BA205"/>
  <c r="BB204"/>
  <c r="BC203"/>
  <c r="BD202"/>
  <c r="BE201"/>
  <c r="BA201"/>
  <c r="BB200"/>
  <c r="BC199"/>
  <c r="BD198"/>
  <c r="BE197"/>
  <c r="BA197"/>
  <c r="BB196"/>
  <c r="BC195"/>
  <c r="BD194"/>
  <c r="BE193"/>
  <c r="BA193"/>
  <c r="BB192"/>
  <c r="BC191"/>
  <c r="BD190"/>
  <c r="BE189"/>
  <c r="BA189"/>
  <c r="BB188"/>
  <c r="BC187"/>
  <c r="BD186"/>
  <c r="BE185"/>
  <c r="BA185"/>
  <c r="BB184"/>
  <c r="BC183"/>
  <c r="BD182"/>
  <c r="BE181"/>
  <c r="BA181"/>
  <c r="BB180"/>
  <c r="BC179"/>
  <c r="BD178"/>
  <c r="BE177"/>
  <c r="BA177"/>
  <c r="BB176"/>
  <c r="BC175"/>
  <c r="BD174"/>
  <c r="BE173"/>
  <c r="BA173"/>
  <c r="BB172"/>
  <c r="BC171"/>
  <c r="BD170"/>
  <c r="BE169"/>
  <c r="BA169"/>
  <c r="BB168"/>
  <c r="BC167"/>
  <c r="BD166"/>
  <c r="BE165"/>
  <c r="BA165"/>
  <c r="BB164"/>
  <c r="BC163"/>
  <c r="BD162"/>
  <c r="BE161"/>
  <c r="BA161"/>
  <c r="BB160"/>
  <c r="BC159"/>
  <c r="BD158"/>
  <c r="BE157"/>
  <c r="BA157"/>
  <c r="BB156"/>
  <c r="BC155"/>
  <c r="BD154"/>
  <c r="BE153"/>
  <c r="BA153"/>
  <c r="BB152"/>
  <c r="BC151"/>
  <c r="BD150"/>
  <c r="BE149"/>
  <c r="BA149"/>
  <c r="BB148"/>
  <c r="BC147"/>
  <c r="BD146"/>
  <c r="BE145"/>
  <c r="BA145"/>
  <c r="BB144"/>
  <c r="BC143"/>
  <c r="BD142"/>
  <c r="BE141"/>
  <c r="BA141"/>
  <c r="BB140"/>
  <c r="BC139"/>
  <c r="BD138"/>
  <c r="BE137"/>
  <c r="BA137"/>
  <c r="BB136"/>
  <c r="BC135"/>
  <c r="BD134"/>
  <c r="BE133"/>
  <c r="BA133"/>
  <c r="BB132"/>
  <c r="BC131"/>
  <c r="BD130"/>
  <c r="BE129"/>
  <c r="BA129"/>
  <c r="BB128"/>
  <c r="BC127"/>
  <c r="BD126"/>
  <c r="BE125"/>
  <c r="BA125"/>
  <c r="BB124"/>
  <c r="BC123"/>
  <c r="BD122"/>
  <c r="BE121"/>
  <c r="BA121"/>
  <c r="BB120"/>
  <c r="BC119"/>
  <c r="BD118"/>
  <c r="BE117"/>
  <c r="BA117"/>
  <c r="BB116"/>
  <c r="BC115"/>
  <c r="BD114"/>
  <c r="BE113"/>
  <c r="BA113"/>
  <c r="BB112"/>
  <c r="BC111"/>
  <c r="BD110"/>
  <c r="BE109"/>
  <c r="BA109"/>
  <c r="BB108"/>
  <c r="BC107"/>
  <c r="BD106"/>
  <c r="BE105"/>
  <c r="BA105"/>
  <c r="BB104"/>
  <c r="BC103"/>
  <c r="BD102"/>
  <c r="BE101"/>
  <c r="BA101"/>
  <c r="BB100"/>
  <c r="BC99"/>
  <c r="BD98"/>
  <c r="BE97"/>
  <c r="BA97"/>
  <c r="BB96"/>
  <c r="BC95"/>
  <c r="BD94"/>
  <c r="BE93"/>
  <c r="BA93"/>
  <c r="BB92"/>
  <c r="BC91"/>
  <c r="BD90"/>
  <c r="BE89"/>
  <c r="BA89"/>
  <c r="BB88"/>
  <c r="BC87"/>
  <c r="BD86"/>
  <c r="BE85"/>
  <c r="BA85"/>
  <c r="BB84"/>
  <c r="BC83"/>
  <c r="BD82"/>
  <c r="BE81"/>
  <c r="BA81"/>
  <c r="BB80"/>
  <c r="BC79"/>
  <c r="BD78"/>
  <c r="BE77"/>
  <c r="BA77"/>
  <c r="BB76"/>
  <c r="BC75"/>
  <c r="BD74"/>
  <c r="BE73"/>
  <c r="BA73"/>
  <c r="BB72"/>
  <c r="BC71"/>
  <c r="BD70"/>
  <c r="BE69"/>
  <c r="BA69"/>
  <c r="BB68"/>
  <c r="BC67"/>
  <c r="BD66"/>
  <c r="BE65"/>
  <c r="BA65"/>
  <c r="BB64"/>
  <c r="BC63"/>
  <c r="BD62"/>
  <c r="BE61"/>
  <c r="BA61"/>
  <c r="BB60"/>
  <c r="BC59"/>
  <c r="BD58"/>
  <c r="BE57"/>
  <c r="BA57"/>
  <c r="BB56"/>
  <c r="BC55"/>
  <c r="BD54"/>
  <c r="BE53"/>
  <c r="BA53"/>
  <c r="BB52"/>
  <c r="BC51"/>
  <c r="BD50"/>
  <c r="BE49"/>
  <c r="BA49"/>
  <c r="BB48"/>
  <c r="BC47"/>
  <c r="BD46"/>
  <c r="BE45"/>
  <c r="BA45"/>
  <c r="BB44"/>
  <c r="BC43"/>
  <c r="BD42"/>
  <c r="BE41"/>
  <c r="BA41"/>
  <c r="BB40"/>
  <c r="BC39"/>
  <c r="BD38"/>
  <c r="BE37"/>
  <c r="BA37"/>
  <c r="BB36"/>
  <c r="BC35"/>
  <c r="BD34"/>
  <c r="BE33"/>
  <c r="BA33"/>
  <c r="BB32"/>
  <c r="BC31"/>
  <c r="BD30"/>
  <c r="BE29"/>
  <c r="BA29"/>
  <c r="BB28"/>
  <c r="BC27"/>
  <c r="BD26"/>
  <c r="BE25"/>
  <c r="BA25"/>
  <c r="BB24"/>
  <c r="BC23"/>
  <c r="BD22"/>
  <c r="BE21"/>
  <c r="BA21"/>
  <c r="BB20"/>
  <c r="BC19"/>
  <c r="BD18"/>
  <c r="BE17"/>
  <c r="BA17"/>
  <c r="BB16"/>
  <c r="BC15"/>
  <c r="BD14"/>
  <c r="BE13"/>
  <c r="BA13"/>
  <c r="BB12"/>
  <c r="BC11"/>
  <c r="BD10"/>
  <c r="BE9"/>
  <c r="BA9"/>
  <c r="BB8"/>
  <c r="BC7"/>
  <c r="BD6"/>
  <c r="BE5"/>
  <c r="BA5"/>
  <c r="BB4"/>
  <c r="BC208"/>
  <c r="BD207"/>
  <c r="BE206"/>
  <c r="BA206"/>
  <c r="BB205"/>
  <c r="BC204"/>
  <c r="BD203"/>
  <c r="BE202"/>
  <c r="BA202"/>
  <c r="BB201"/>
  <c r="BC200"/>
  <c r="BD199"/>
  <c r="BE198"/>
  <c r="BA198"/>
  <c r="BB197"/>
  <c r="BC196"/>
  <c r="BD195"/>
  <c r="BE194"/>
  <c r="BA194"/>
  <c r="BB193"/>
  <c r="BC192"/>
  <c r="BD191"/>
  <c r="BE190"/>
  <c r="BA190"/>
  <c r="BB189"/>
  <c r="BC188"/>
  <c r="BD187"/>
  <c r="BE186"/>
  <c r="BA186"/>
  <c r="BB185"/>
  <c r="BC184"/>
  <c r="BD183"/>
  <c r="BE182"/>
  <c r="BA182"/>
  <c r="BB181"/>
  <c r="BC180"/>
  <c r="BD179"/>
  <c r="BE178"/>
  <c r="BA178"/>
  <c r="BB177"/>
  <c r="BC176"/>
  <c r="BD175"/>
  <c r="BE174"/>
  <c r="BA174"/>
  <c r="BB173"/>
  <c r="BC172"/>
  <c r="BD171"/>
  <c r="BE170"/>
  <c r="BA170"/>
  <c r="BB169"/>
  <c r="BC168"/>
  <c r="BD167"/>
  <c r="BE166"/>
  <c r="BA166"/>
  <c r="BB165"/>
  <c r="BC164"/>
  <c r="BD163"/>
  <c r="BE162"/>
  <c r="BA162"/>
  <c r="BB161"/>
  <c r="BC160"/>
  <c r="BD159"/>
  <c r="BE158"/>
  <c r="BA158"/>
  <c r="BB157"/>
  <c r="BC156"/>
  <c r="BD155"/>
  <c r="BE154"/>
  <c r="BA154"/>
  <c r="BB153"/>
  <c r="BC152"/>
  <c r="BD151"/>
  <c r="BE150"/>
  <c r="BA150"/>
  <c r="BB149"/>
  <c r="BC148"/>
  <c r="BD147"/>
  <c r="BE146"/>
  <c r="BA146"/>
  <c r="BB145"/>
  <c r="BC144"/>
  <c r="BD143"/>
  <c r="BE142"/>
  <c r="BA142"/>
  <c r="BB141"/>
  <c r="BC140"/>
  <c r="BD139"/>
  <c r="BE138"/>
  <c r="BA138"/>
  <c r="BB137"/>
  <c r="BC136"/>
  <c r="BD135"/>
  <c r="BE134"/>
  <c r="BA134"/>
  <c r="BB133"/>
  <c r="BC132"/>
  <c r="BD131"/>
  <c r="BE130"/>
  <c r="BA130"/>
  <c r="BB129"/>
  <c r="BC128"/>
  <c r="BD127"/>
  <c r="BE126"/>
  <c r="BA126"/>
  <c r="BB125"/>
  <c r="BC124"/>
  <c r="BD123"/>
  <c r="BE122"/>
  <c r="BA122"/>
  <c r="BB121"/>
  <c r="BC120"/>
  <c r="BD119"/>
  <c r="BE118"/>
  <c r="BA118"/>
  <c r="BB117"/>
  <c r="BC116"/>
  <c r="BD115"/>
  <c r="BE114"/>
  <c r="BA114"/>
  <c r="BB113"/>
  <c r="BC112"/>
  <c r="BD111"/>
  <c r="BE110"/>
  <c r="BA110"/>
  <c r="BB109"/>
  <c r="BC108"/>
  <c r="BD107"/>
  <c r="BE106"/>
  <c r="BA106"/>
  <c r="BB105"/>
  <c r="BC104"/>
  <c r="BD103"/>
  <c r="BE102"/>
  <c r="BA102"/>
  <c r="BB101"/>
  <c r="BC100"/>
  <c r="BD99"/>
  <c r="BE98"/>
  <c r="BA98"/>
  <c r="BB97"/>
  <c r="BC96"/>
  <c r="BD95"/>
  <c r="BE94"/>
  <c r="BA94"/>
  <c r="BB93"/>
  <c r="BC92"/>
  <c r="BD91"/>
  <c r="BE90"/>
  <c r="BA90"/>
  <c r="BB89"/>
  <c r="BC88"/>
  <c r="BD87"/>
  <c r="BE86"/>
  <c r="BA86"/>
  <c r="BB85"/>
  <c r="BC84"/>
  <c r="BD83"/>
  <c r="BE82"/>
  <c r="BA82"/>
  <c r="BB81"/>
  <c r="BC80"/>
  <c r="BD79"/>
  <c r="BE78"/>
  <c r="BA78"/>
  <c r="BB77"/>
  <c r="BC76"/>
  <c r="BD75"/>
  <c r="BE74"/>
  <c r="BA74"/>
  <c r="BB73"/>
  <c r="BC72"/>
  <c r="BD71"/>
  <c r="BE70"/>
  <c r="BA70"/>
  <c r="BB69"/>
  <c r="BC68"/>
  <c r="BD67"/>
  <c r="BE66"/>
  <c r="BA66"/>
  <c r="BB65"/>
  <c r="BC64"/>
  <c r="BD63"/>
  <c r="BE62"/>
  <c r="BA62"/>
  <c r="BB61"/>
  <c r="BC60"/>
  <c r="BD59"/>
  <c r="BE58"/>
  <c r="BA58"/>
  <c r="BB57"/>
  <c r="BC56"/>
  <c r="BD55"/>
  <c r="BE54"/>
  <c r="BA54"/>
  <c r="BB53"/>
  <c r="BC52"/>
  <c r="BD51"/>
  <c r="BE50"/>
  <c r="BA50"/>
  <c r="BB49"/>
  <c r="BC48"/>
  <c r="BD47"/>
  <c r="BE46"/>
  <c r="BA46"/>
  <c r="BB45"/>
  <c r="BC44"/>
  <c r="BD43"/>
  <c r="BE42"/>
  <c r="BA42"/>
  <c r="BB41"/>
  <c r="BC40"/>
  <c r="BD39"/>
  <c r="BE38"/>
  <c r="BA38"/>
  <c r="BB37"/>
  <c r="BC36"/>
  <c r="BD35"/>
  <c r="BE34"/>
  <c r="BA34"/>
  <c r="BB33"/>
  <c r="BC32"/>
  <c r="BD31"/>
  <c r="BE30"/>
  <c r="BA30"/>
  <c r="BB29"/>
  <c r="BC28"/>
  <c r="BD27"/>
  <c r="BE26"/>
  <c r="BA26"/>
  <c r="BB25"/>
  <c r="BC24"/>
  <c r="BD23"/>
  <c r="BE22"/>
  <c r="BA22"/>
  <c r="BB21"/>
  <c r="BC20"/>
  <c r="BD19"/>
  <c r="BE18"/>
  <c r="BA18"/>
  <c r="BB17"/>
  <c r="BC16"/>
  <c r="BD15"/>
  <c r="BE14"/>
  <c r="BA14"/>
  <c r="BB13"/>
  <c r="BC12"/>
  <c r="BD11"/>
  <c r="BE10"/>
  <c r="BA10"/>
  <c r="BB9"/>
  <c r="BC8"/>
  <c r="BD7"/>
  <c r="BE6"/>
  <c r="BA6"/>
  <c r="BB5"/>
  <c r="B380"/>
  <c r="B406" s="1"/>
  <c r="B432" s="1"/>
  <c r="B376"/>
  <c r="B402" s="1"/>
  <c r="B428" s="1"/>
  <c r="B372"/>
  <c r="B398" s="1"/>
  <c r="B424" s="1"/>
  <c r="B370"/>
  <c r="B396" s="1"/>
  <c r="B422" s="1"/>
  <c r="B377"/>
  <c r="B403" s="1"/>
  <c r="B429" s="1"/>
  <c r="B373"/>
  <c r="B399" s="1"/>
  <c r="B425" s="1"/>
  <c r="B378"/>
  <c r="B404" s="1"/>
  <c r="B430" s="1"/>
  <c r="B374"/>
  <c r="B400" s="1"/>
  <c r="B426" s="1"/>
  <c r="B379"/>
  <c r="B405" s="1"/>
  <c r="B431" s="1"/>
  <c r="B375"/>
  <c r="B401" s="1"/>
  <c r="B427" s="1"/>
  <c r="B371"/>
  <c r="B397" s="1"/>
  <c r="B423" s="1"/>
  <c r="C109" i="23" l="1"/>
  <c r="C32"/>
  <c r="C54"/>
  <c r="C70"/>
  <c r="C41"/>
  <c r="C69"/>
  <c r="C36"/>
  <c r="C64"/>
  <c r="C67"/>
  <c r="C80"/>
  <c r="C107"/>
  <c r="C43"/>
  <c r="C83"/>
  <c r="C75"/>
  <c r="C89"/>
  <c r="C106"/>
  <c r="C10"/>
  <c r="C29"/>
  <c r="C16"/>
  <c r="C99"/>
  <c r="C42"/>
  <c r="C53"/>
  <c r="C31"/>
  <c r="C48"/>
  <c r="C74"/>
  <c r="C35"/>
  <c r="C77"/>
  <c r="C47"/>
  <c r="C90"/>
  <c r="C102"/>
  <c r="C105"/>
  <c r="C22"/>
  <c r="C103"/>
  <c r="C25"/>
  <c r="C96"/>
  <c r="C12"/>
  <c r="C28"/>
  <c r="C38"/>
  <c r="C50"/>
  <c r="C66"/>
  <c r="C37"/>
  <c r="C49"/>
  <c r="C65"/>
  <c r="C15"/>
  <c r="C59"/>
  <c r="C27"/>
  <c r="C63"/>
  <c r="C76"/>
  <c r="C71"/>
  <c r="C26"/>
  <c r="C13"/>
  <c r="C98"/>
  <c r="C18"/>
  <c r="C93"/>
  <c r="C21"/>
  <c r="C24"/>
  <c r="C23"/>
  <c r="C34"/>
  <c r="C62"/>
  <c r="C19"/>
  <c r="C61"/>
  <c r="C44"/>
  <c r="C55"/>
  <c r="C72"/>
  <c r="C51"/>
  <c r="C82"/>
  <c r="C85"/>
  <c r="C87"/>
  <c r="C11"/>
  <c r="C88"/>
  <c r="C79"/>
  <c r="C104"/>
  <c r="C101"/>
  <c r="C108"/>
  <c r="C97"/>
  <c r="C100"/>
  <c r="C14"/>
  <c r="C30"/>
  <c r="C17"/>
  <c r="C33"/>
  <c r="C20"/>
  <c r="C57"/>
  <c r="C45"/>
  <c r="C56"/>
  <c r="C40"/>
  <c r="C52"/>
  <c r="C68"/>
  <c r="C39"/>
  <c r="C78"/>
  <c r="C81"/>
  <c r="C58"/>
  <c r="C84"/>
  <c r="T185" i="16"/>
  <c r="P8" l="1"/>
  <c r="P9"/>
  <c r="P10"/>
  <c r="N10"/>
  <c r="L10"/>
  <c r="O10" l="1"/>
  <c r="P15"/>
  <c r="N15"/>
  <c r="L15"/>
  <c r="T182"/>
  <c r="P14" i="23"/>
  <c r="N14"/>
  <c r="M14"/>
  <c r="K14"/>
  <c r="J14"/>
  <c r="I14"/>
  <c r="H14"/>
  <c r="G14"/>
  <c r="F14"/>
  <c r="E14"/>
  <c r="P13"/>
  <c r="N13"/>
  <c r="M13"/>
  <c r="E13"/>
  <c r="P12"/>
  <c r="N12"/>
  <c r="P11"/>
  <c r="N11"/>
  <c r="M11"/>
  <c r="J11"/>
  <c r="I11"/>
  <c r="H11"/>
  <c r="G11"/>
  <c r="F11"/>
  <c r="E11"/>
  <c r="P10"/>
  <c r="N10"/>
  <c r="M10"/>
  <c r="J10"/>
  <c r="I10"/>
  <c r="F10"/>
  <c r="E10"/>
  <c r="K281" i="16"/>
  <c r="J281"/>
  <c r="I281"/>
  <c r="H281"/>
  <c r="G281"/>
  <c r="F281"/>
  <c r="E281"/>
  <c r="D281"/>
  <c r="Q280"/>
  <c r="P280"/>
  <c r="O280"/>
  <c r="N280"/>
  <c r="M280"/>
  <c r="L280"/>
  <c r="Q279"/>
  <c r="P279"/>
  <c r="O279"/>
  <c r="N279"/>
  <c r="M279"/>
  <c r="L279"/>
  <c r="W248"/>
  <c r="W247"/>
  <c r="W246"/>
  <c r="W245"/>
  <c r="W244"/>
  <c r="U243"/>
  <c r="T243"/>
  <c r="U242"/>
  <c r="T242"/>
  <c r="U241"/>
  <c r="T241"/>
  <c r="U240"/>
  <c r="T240"/>
  <c r="AB184"/>
  <c r="AA184"/>
  <c r="Z184"/>
  <c r="P184"/>
  <c r="P183"/>
  <c r="P20"/>
  <c r="N20"/>
  <c r="L20"/>
  <c r="P19"/>
  <c r="N19"/>
  <c r="L19"/>
  <c r="P18"/>
  <c r="N18"/>
  <c r="L18"/>
  <c r="P14"/>
  <c r="N14"/>
  <c r="L14"/>
  <c r="P13"/>
  <c r="N13"/>
  <c r="L13"/>
  <c r="P12"/>
  <c r="N12"/>
  <c r="L12"/>
  <c r="N9"/>
  <c r="L9"/>
  <c r="N8"/>
  <c r="L8"/>
  <c r="P7"/>
  <c r="N7"/>
  <c r="L7"/>
  <c r="E3"/>
  <c r="C3"/>
  <c r="C3" i="23" s="1"/>
  <c r="K11" l="1"/>
  <c r="G13"/>
  <c r="K13"/>
  <c r="H10"/>
  <c r="F13"/>
  <c r="J13"/>
  <c r="G10"/>
  <c r="K10"/>
  <c r="I13"/>
  <c r="H13"/>
  <c r="R101" i="16"/>
  <c r="R105"/>
  <c r="R98"/>
  <c r="R102"/>
  <c r="E280"/>
  <c r="E279" s="1"/>
  <c r="E3" i="23"/>
  <c r="R99" i="16"/>
  <c r="R103"/>
  <c r="R97"/>
  <c r="R96"/>
  <c r="R100"/>
  <c r="R104"/>
  <c r="R95"/>
  <c r="R94"/>
  <c r="U249"/>
  <c r="O15"/>
  <c r="E2"/>
  <c r="V164" s="1"/>
  <c r="L13" i="23"/>
  <c r="O9" i="16"/>
  <c r="O18"/>
  <c r="O7"/>
  <c r="O13"/>
  <c r="O20"/>
  <c r="O12"/>
  <c r="O19"/>
  <c r="O8"/>
  <c r="O14"/>
  <c r="G12" i="23"/>
  <c r="K12"/>
  <c r="H12"/>
  <c r="F12"/>
  <c r="J12"/>
  <c r="F3" i="16"/>
  <c r="F3" i="23" s="1"/>
  <c r="E12"/>
  <c r="I12"/>
  <c r="R494" i="16" l="1"/>
  <c r="R490"/>
  <c r="R493"/>
  <c r="R491"/>
  <c r="R489"/>
  <c r="R487"/>
  <c r="R486"/>
  <c r="R485"/>
  <c r="R483"/>
  <c r="O13" i="23"/>
  <c r="M12"/>
  <c r="L11"/>
  <c r="AB165" i="16"/>
  <c r="L14" i="23"/>
  <c r="L10"/>
  <c r="R488" i="16"/>
  <c r="V181"/>
  <c r="E2" i="23"/>
  <c r="R492" i="16"/>
  <c r="R484"/>
  <c r="R496"/>
  <c r="R107"/>
  <c r="R106"/>
  <c r="W165"/>
  <c r="Y165"/>
  <c r="F2"/>
  <c r="W164" s="1"/>
  <c r="F280"/>
  <c r="F279" s="1"/>
  <c r="G3"/>
  <c r="G3" i="23" s="1"/>
  <c r="AA165" i="16" l="1"/>
  <c r="X165"/>
  <c r="Z165"/>
  <c r="R495"/>
  <c r="Z182"/>
  <c r="AB185"/>
  <c r="AA182"/>
  <c r="AA185"/>
  <c r="Z185"/>
  <c r="O14" i="23"/>
  <c r="L12"/>
  <c r="O11"/>
  <c r="V182" i="16"/>
  <c r="O10" i="23"/>
  <c r="W181" i="16"/>
  <c r="F2" i="23"/>
  <c r="V242" i="16"/>
  <c r="W242" s="1"/>
  <c r="V241"/>
  <c r="W241" s="1"/>
  <c r="X185"/>
  <c r="Y185"/>
  <c r="W182"/>
  <c r="W185"/>
  <c r="Y182"/>
  <c r="X182"/>
  <c r="AB182"/>
  <c r="G2"/>
  <c r="X164" s="1"/>
  <c r="G280"/>
  <c r="G279" s="1"/>
  <c r="H3"/>
  <c r="H3" i="23" s="1"/>
  <c r="O12" l="1"/>
  <c r="X181" i="16"/>
  <c r="G2" i="23"/>
  <c r="V185" i="16"/>
  <c r="H280"/>
  <c r="H279" s="1"/>
  <c r="H2"/>
  <c r="Y164" s="1"/>
  <c r="I3"/>
  <c r="I3" i="23" s="1"/>
  <c r="V165" i="16" l="1"/>
  <c r="AC182"/>
  <c r="P182" s="1"/>
  <c r="V240"/>
  <c r="W240" s="1"/>
  <c r="V243"/>
  <c r="W243" s="1"/>
  <c r="Y181"/>
  <c r="H2" i="23"/>
  <c r="AC185" i="16"/>
  <c r="P185" s="1"/>
  <c r="I280"/>
  <c r="I279" s="1"/>
  <c r="J3"/>
  <c r="J3" i="23" s="1"/>
  <c r="I2" i="16"/>
  <c r="Z164" s="1"/>
  <c r="AC165" l="1"/>
  <c r="V249"/>
  <c r="W249" s="1"/>
  <c r="Z181"/>
  <c r="I2" i="23"/>
  <c r="J2" i="16"/>
  <c r="AA164" s="1"/>
  <c r="J280"/>
  <c r="J279" s="1"/>
  <c r="K3"/>
  <c r="K3" i="23" s="1"/>
  <c r="AF165" i="16" l="1"/>
  <c r="AA181"/>
  <c r="J2" i="23"/>
  <c r="K2" i="16"/>
  <c r="AB164" s="1"/>
  <c r="K280"/>
  <c r="K279" s="1"/>
  <c r="AB181" l="1"/>
  <c r="K2" i="23"/>
</calcChain>
</file>

<file path=xl/sharedStrings.xml><?xml version="1.0" encoding="utf-8"?>
<sst xmlns="http://schemas.openxmlformats.org/spreadsheetml/2006/main" count="420" uniqueCount="305">
  <si>
    <t>WEEKLY</t>
  </si>
  <si>
    <t>PREVIOUS</t>
  </si>
  <si>
    <t>MONTH</t>
  </si>
  <si>
    <t>1-day</t>
  </si>
  <si>
    <t>Monthly</t>
  </si>
  <si>
    <t>TOTAL</t>
  </si>
  <si>
    <t>Summaries</t>
  </si>
  <si>
    <t>TO DATE</t>
  </si>
  <si>
    <t>Budget</t>
  </si>
  <si>
    <t>Weather:</t>
  </si>
  <si>
    <t>d88-e84</t>
  </si>
  <si>
    <t>d87-e83</t>
  </si>
  <si>
    <t>d86-e81</t>
  </si>
  <si>
    <t>d85-e81</t>
  </si>
  <si>
    <t>d85-e80</t>
  </si>
  <si>
    <t>d84-e80</t>
  </si>
  <si>
    <t>a</t>
  </si>
  <si>
    <t>b</t>
  </si>
  <si>
    <t>c = a x b</t>
  </si>
  <si>
    <t>d</t>
  </si>
  <si>
    <t>e = c x d</t>
  </si>
  <si>
    <t>f</t>
  </si>
  <si>
    <t>g</t>
  </si>
  <si>
    <t>h</t>
  </si>
  <si>
    <t>i</t>
  </si>
  <si>
    <t>j = h + i</t>
  </si>
  <si>
    <t>k</t>
  </si>
  <si>
    <t>l</t>
  </si>
  <si>
    <t>m = k + l</t>
  </si>
  <si>
    <t>n</t>
  </si>
  <si>
    <t>o</t>
  </si>
  <si>
    <t>p = j - m - n - o</t>
  </si>
  <si>
    <t>1 = F : C</t>
  </si>
  <si>
    <t>2 = J : B</t>
  </si>
  <si>
    <t>3 = J : C</t>
  </si>
  <si>
    <t>4 = PROGNOSE</t>
  </si>
  <si>
    <t>5 = J : E</t>
  </si>
  <si>
    <t>6 = (5*100) :4</t>
  </si>
  <si>
    <t>7 = H : F</t>
  </si>
  <si>
    <t>8 = I : F</t>
  </si>
  <si>
    <t>9 = J : F</t>
  </si>
  <si>
    <t>11 = ERMITTLUNG</t>
  </si>
  <si>
    <t>12 = P : B</t>
  </si>
  <si>
    <t>13 = P : F</t>
  </si>
  <si>
    <t>14 = ( K * 100 ) : H</t>
  </si>
  <si>
    <t>15 = ( L * 100 ) : I</t>
  </si>
  <si>
    <t>16 = ( O * 100 ) : J</t>
  </si>
  <si>
    <t>17 = K : F</t>
  </si>
  <si>
    <t>18 = I : F</t>
  </si>
  <si>
    <t>19 = O : F</t>
  </si>
  <si>
    <t>20 = ( N * 100 ) : J</t>
  </si>
  <si>
    <t>21 = N : F</t>
  </si>
  <si>
    <t>22 = F : G</t>
  </si>
  <si>
    <t>23 = N : G</t>
  </si>
  <si>
    <t>24 = J : G</t>
  </si>
  <si>
    <t>25 = J : ( M+N+O )</t>
  </si>
  <si>
    <t>F*100/A</t>
  </si>
  <si>
    <t>d88-e83</t>
  </si>
  <si>
    <r>
      <rPr>
        <b/>
        <sz val="16"/>
        <color rgb="FF308DA8"/>
        <rFont val="Franklin Gothic Book"/>
        <family val="2"/>
      </rPr>
      <t xml:space="preserve">  WEEKLY SUMMARY</t>
    </r>
    <r>
      <rPr>
        <b/>
        <sz val="16"/>
        <rFont val="Franklin Gothic Book"/>
        <family val="2"/>
      </rPr>
      <t xml:space="preserve"> OF DAILY SALES</t>
    </r>
  </si>
  <si>
    <r>
      <t xml:space="preserve">gross </t>
    </r>
    <r>
      <rPr>
        <u/>
        <sz val="8"/>
        <rFont val="Arial"/>
        <family val="2"/>
      </rPr>
      <t>margin</t>
    </r>
    <r>
      <rPr>
        <sz val="8"/>
        <rFont val="Arial"/>
        <family val="2"/>
      </rPr>
      <t xml:space="preserve"> is used in the U.S.</t>
    </r>
  </si>
  <si>
    <t>10 = (i * 100) : H</t>
  </si>
  <si>
    <t>Day:</t>
  </si>
  <si>
    <t>Date:</t>
  </si>
  <si>
    <t>LAST</t>
  </si>
  <si>
    <t>YEAR WEEKLY</t>
  </si>
  <si>
    <t xml:space="preserve">             DASHBORD</t>
  </si>
  <si>
    <t>Kennzahlen F&amp;B aufgelaufen diese Woche</t>
  </si>
  <si>
    <t>Kategorie</t>
  </si>
  <si>
    <t>Differenz</t>
  </si>
  <si>
    <t>Gesamt</t>
  </si>
  <si>
    <t>--</t>
  </si>
  <si>
    <r>
      <t xml:space="preserve">                                   DASHBOARD by </t>
    </r>
    <r>
      <rPr>
        <b/>
        <sz val="16"/>
        <rFont val="Calibri"/>
        <family val="2"/>
      </rPr>
      <t>®®</t>
    </r>
    <r>
      <rPr>
        <b/>
        <sz val="11.2"/>
        <rFont val="Calibri"/>
        <family val="2"/>
      </rPr>
      <t xml:space="preserve"> Volker Weber</t>
    </r>
  </si>
  <si>
    <t>Kennzahlen F&amp;B aufgelaufen diesen Monat</t>
  </si>
  <si>
    <t>REV F&amp;B AUFGELAUFEN</t>
  </si>
  <si>
    <t>Vorjahr</t>
  </si>
  <si>
    <t>Monat aufgelaufen</t>
  </si>
  <si>
    <t>TIITEL</t>
  </si>
  <si>
    <t>Temper (in/out)</t>
  </si>
  <si>
    <t>28/32</t>
  </si>
  <si>
    <t>m²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</si>
  <si>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</si>
  <si>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</si>
  <si>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</si>
  <si>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</si>
  <si>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</si>
  <si>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</si>
  <si>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</si>
  <si>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</si>
  <si>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</si>
  <si>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</si>
  <si>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</si>
  <si>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</si>
  <si>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</si>
  <si>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</si>
  <si>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</si>
  <si>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</si>
  <si>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</si>
  <si>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</si>
  <si>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</si>
  <si>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</si>
  <si>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1a=m² : J</t>
  </si>
  <si>
    <t>Kitchen / h</t>
  </si>
  <si>
    <t>Service / h</t>
  </si>
  <si>
    <t>Operating Days                           (1=open,2=close)</t>
  </si>
  <si>
    <t>Non-Operating Days</t>
  </si>
  <si>
    <t>Opening hours of F&amp;B</t>
  </si>
  <si>
    <t xml:space="preserve">Customer </t>
  </si>
  <si>
    <t>HOTEL / LOGIS</t>
  </si>
  <si>
    <t>Rooms available (RA)</t>
  </si>
  <si>
    <t>Rooms per night (RN)</t>
  </si>
  <si>
    <t>Logis Revenue</t>
  </si>
  <si>
    <t>Food &amp; Beverage Revenue</t>
  </si>
  <si>
    <t>Food - Breakfast</t>
  </si>
  <si>
    <t>Bevg - Breakfast</t>
  </si>
  <si>
    <t>Food - Dining Room</t>
  </si>
  <si>
    <t>Bevg - Dining Room</t>
  </si>
  <si>
    <t>Food - R1## Bar</t>
  </si>
  <si>
    <t>Bevg - R1## Bar</t>
  </si>
  <si>
    <t>Food - R2## Bar</t>
  </si>
  <si>
    <t>Bevg - R2## Bar</t>
  </si>
  <si>
    <t>Food - Room Service</t>
  </si>
  <si>
    <t>Bevg - Room Service</t>
  </si>
  <si>
    <t>Food - Banquets</t>
  </si>
  <si>
    <t>Bevg - Banquets</t>
  </si>
  <si>
    <t>Food - #20</t>
  </si>
  <si>
    <t>Bevg - #20</t>
  </si>
  <si>
    <t>Food - #30</t>
  </si>
  <si>
    <t>Bevg - #30</t>
  </si>
  <si>
    <t>Food - #40</t>
  </si>
  <si>
    <t>Bevg - #40</t>
  </si>
  <si>
    <t>Food - #50</t>
  </si>
  <si>
    <t>Bevg - #50</t>
  </si>
  <si>
    <t>Food - #60</t>
  </si>
  <si>
    <t>Bevg - #60</t>
  </si>
  <si>
    <t>OTHER REVENUE</t>
  </si>
  <si>
    <t xml:space="preserve">Other F&amp;B Revenue </t>
  </si>
  <si>
    <t>Tobacco Revenue</t>
  </si>
  <si>
    <t>Other Banqueting Revenue</t>
  </si>
  <si>
    <t>Misc - Parking</t>
  </si>
  <si>
    <t>Misc - Meeting Room Rent</t>
  </si>
  <si>
    <t>Misc - A/V Equipment Rent</t>
  </si>
  <si>
    <t>Misc - Vending &amp; Other</t>
  </si>
  <si>
    <t>A/P - Sales Tax</t>
  </si>
  <si>
    <t>A/P - Gratuities</t>
  </si>
  <si>
    <t>A/P - Adv Deps/Gift Certs</t>
  </si>
  <si>
    <t>Food &amp; Beverage Analyse</t>
  </si>
  <si>
    <t>TOTAL SEATS F&amp;B</t>
  </si>
  <si>
    <t>TOTAL FOOD COVERS</t>
  </si>
  <si>
    <t>Cost Credit</t>
  </si>
  <si>
    <t xml:space="preserve"> COST CREDITS</t>
  </si>
  <si>
    <t xml:space="preserve">      Food - Guest Comp</t>
  </si>
  <si>
    <t xml:space="preserve">      Bevg - Guest Comp</t>
  </si>
  <si>
    <t xml:space="preserve"> Total Sales &amp; Promo</t>
  </si>
  <si>
    <t xml:space="preserve">      Food - Admin &amp; Gen'l</t>
  </si>
  <si>
    <t xml:space="preserve">      Bevg - Admin &amp; Gen'l</t>
  </si>
  <si>
    <t xml:space="preserve"> Total Admin &amp; Gen'l</t>
  </si>
  <si>
    <t xml:space="preserve">      Food Credit Retail</t>
  </si>
  <si>
    <t xml:space="preserve">      Bevg Credit Retail</t>
  </si>
  <si>
    <t xml:space="preserve">      Food - Employee &amp; Manager</t>
  </si>
  <si>
    <t>TOTAL  COST CREDITS</t>
  </si>
  <si>
    <t>EMPLOYEE</t>
  </si>
  <si>
    <t>FTE Kitchen (Full Time)</t>
  </si>
  <si>
    <t>FTE Kitchen (Full Time) HOURS</t>
  </si>
  <si>
    <t>FTE Service (Full Time)</t>
  </si>
  <si>
    <t>FTE Service (Full Time) HOURS</t>
  </si>
  <si>
    <t>FTE Kitchen (Leased)</t>
  </si>
  <si>
    <t>FTE Kitchen (Leased) HOURS</t>
  </si>
  <si>
    <t>FTE Service (Leased)</t>
  </si>
  <si>
    <t>FTE Service (Leased) HOURS</t>
  </si>
  <si>
    <t>FTE Kitchen (Trainees)</t>
  </si>
  <si>
    <t>FTE Kitchen (Trainees) HOURS</t>
  </si>
  <si>
    <t>FTE Service (Trainees)</t>
  </si>
  <si>
    <t>FTE Service (Trainees) HOURS</t>
  </si>
  <si>
    <t>Total FTEs</t>
  </si>
  <si>
    <t>Total FTEs / HOURS</t>
  </si>
  <si>
    <t>COSTS SHARE DISTRIBUTION</t>
  </si>
  <si>
    <t>Food Inventory Opening</t>
  </si>
  <si>
    <t>Food purchasing</t>
  </si>
  <si>
    <t>Food Inventory Closing</t>
  </si>
  <si>
    <t>Food cost</t>
  </si>
  <si>
    <t>Food GP%</t>
  </si>
  <si>
    <t>Beverage Inventory Opening</t>
  </si>
  <si>
    <t>Beverage purchasing</t>
  </si>
  <si>
    <t>Beverage Inventory Closing</t>
  </si>
  <si>
    <t>Beverage cost</t>
  </si>
  <si>
    <t>Beverage GP%</t>
  </si>
  <si>
    <t>Labour cost</t>
  </si>
  <si>
    <t>Labour cost %</t>
  </si>
  <si>
    <t>Other cost</t>
  </si>
  <si>
    <t>Other cost %</t>
  </si>
  <si>
    <t>---</t>
  </si>
  <si>
    <t>Other  %</t>
  </si>
  <si>
    <t>TOTAL COSTS  DISTRIBUTION</t>
  </si>
  <si>
    <t>Operating Days</t>
  </si>
  <si>
    <t>Opening hours F&amp;B</t>
  </si>
  <si>
    <t>OCC (%)</t>
  </si>
  <si>
    <t>ADR  ($) Average Daily Rate</t>
  </si>
  <si>
    <t>RevPar  ($)</t>
  </si>
  <si>
    <t>GOP</t>
  </si>
  <si>
    <t>GDOPPar</t>
  </si>
  <si>
    <t>All Food Total (€)</t>
  </si>
  <si>
    <t>All Bevg Total (€)</t>
  </si>
  <si>
    <t>TOTAL FOOD &amp; BEVERAGE REVENUE  (€)</t>
  </si>
  <si>
    <t>TOTAL OTHER  REVENUE</t>
  </si>
  <si>
    <t>TOTAL MISC REVENUE</t>
  </si>
  <si>
    <t>TOTAL OTHER F&amp;B REVENUE</t>
  </si>
  <si>
    <t>TOTAL REVENUE</t>
  </si>
  <si>
    <t>TOTAL ACCTS PAYABLE</t>
  </si>
  <si>
    <t>TOTAL GUEST CHARGES</t>
  </si>
  <si>
    <t>TOTAL AUSLASTUNG F&amp;B</t>
  </si>
  <si>
    <t>TOTAL AVG FOOD CHECK</t>
  </si>
  <si>
    <t>TOTAL AVG F&amp;B CHECK</t>
  </si>
  <si>
    <t>TOTAL REV F&amp;B per  m²</t>
  </si>
  <si>
    <t>AVERAGE SALE PER COVER</t>
  </si>
  <si>
    <t>Beverage w/o Breakfast,w/o Bankett</t>
  </si>
  <si>
    <t>Food (Lunch &amp; Dinner)  w/o Breakfast,w/o Bankett</t>
  </si>
  <si>
    <t>Breakfast</t>
  </si>
  <si>
    <t>RATIOS</t>
  </si>
  <si>
    <t>Ratios</t>
  </si>
  <si>
    <t>PROFIT (F&amp;B)</t>
  </si>
  <si>
    <t>Sales (Total Revenue)</t>
  </si>
  <si>
    <t>Costs</t>
  </si>
  <si>
    <t>Gross margin (profit)  F&amp;B</t>
  </si>
  <si>
    <t>Gross margin (profit) % (Ratio)</t>
  </si>
  <si>
    <t>Gross margin (profit) ratio</t>
  </si>
  <si>
    <t>GP Ratio</t>
  </si>
  <si>
    <t>Gross Profit RATIO</t>
  </si>
  <si>
    <t xml:space="preserve">  to </t>
  </si>
  <si>
    <t>Net Profit Per Cover</t>
  </si>
  <si>
    <t>SHAREHOLDER SCORES</t>
  </si>
  <si>
    <t>Food gross margin (profit)</t>
  </si>
  <si>
    <t>Food gross margin (profit) %</t>
  </si>
  <si>
    <t>Beverage gross margin (profit)</t>
  </si>
  <si>
    <t>Beverage gross margin (profit) %</t>
  </si>
  <si>
    <t>DALY (MONTHLY) COMMENTARY</t>
  </si>
  <si>
    <t>Betriebsstatistik / F&amp;B Dep.</t>
  </si>
  <si>
    <t>Kapazität ( Sitzplätze )</t>
  </si>
  <si>
    <t>Zeitperiode ( Monat/Betriebstage )</t>
  </si>
  <si>
    <t>Sitzplatztage /Day</t>
  </si>
  <si>
    <t>Öffnungszeiten in Stunden</t>
  </si>
  <si>
    <t>Verfügbare Sitzplatzstunden</t>
  </si>
  <si>
    <t>Anzahl der Gäste</t>
  </si>
  <si>
    <t>Anzahl der Arbeitsstunden</t>
  </si>
  <si>
    <t>Erlöse F&amp;B ( UMSATZ )</t>
  </si>
  <si>
    <t>Food ( Speisen )</t>
  </si>
  <si>
    <t>Beverage ( Getränke )</t>
  </si>
  <si>
    <t>Gesamt F&amp;B Erlöse</t>
  </si>
  <si>
    <t>Wareneinsatz</t>
  </si>
  <si>
    <t>Food Cost</t>
  </si>
  <si>
    <t>Beverage Cost</t>
  </si>
  <si>
    <t>Gesamt Wareneinsatz</t>
  </si>
  <si>
    <t>Personalstunden h ( gesamt )</t>
  </si>
  <si>
    <t>Personalkosten ( gesamt )</t>
  </si>
  <si>
    <t>Sonstige direkte Kosten</t>
  </si>
  <si>
    <t>Deckungsbeitrag ( gesamt )</t>
  </si>
  <si>
    <t>( BRUTTOGEWINN )</t>
  </si>
  <si>
    <t>Kapazitätsproduktivitäten</t>
  </si>
  <si>
    <t>Sitzplatzumschlag</t>
  </si>
  <si>
    <t>Umsatz pro m²</t>
  </si>
  <si>
    <t>F&amp;B Umsatz pro Betriebstag</t>
  </si>
  <si>
    <t>F&amp;B Umsatz pro Sitzplatztag</t>
  </si>
  <si>
    <t>SOLL (möglicher) F&amp;B Umsatz pro Platz/Std</t>
  </si>
  <si>
    <t>IST F&amp;B UMSATZ pro Sitzplatzstunde</t>
  </si>
  <si>
    <t>YIELD ( Umsatz Food &amp; Beverage in % )</t>
  </si>
  <si>
    <t>Food Umsatz pro Gast</t>
  </si>
  <si>
    <t>Beverage Umsatz pro Gast</t>
  </si>
  <si>
    <t>F&amp;B Umsatz pro Gast</t>
  </si>
  <si>
    <t>UMSATZ Relation Beverage zu Food in %</t>
  </si>
  <si>
    <t>Fixkosten ( ohne Personal ) pro Betriebstag</t>
  </si>
  <si>
    <t>Betriebstag ( Öffnungstage )</t>
  </si>
  <si>
    <t>Deckungsbeitrag pro Betriebstag</t>
  </si>
  <si>
    <t>Deckungsbeitrag pro Gast</t>
  </si>
  <si>
    <t>TEILKOSTENPRODUKTIVITÄT</t>
  </si>
  <si>
    <t>Wareneinsatz Food in %</t>
  </si>
  <si>
    <t>Wareneinsatz Beverage in %</t>
  </si>
  <si>
    <t>Sonstige direkte Kosten in %</t>
  </si>
  <si>
    <t>Wareneisatz Food pro Gast</t>
  </si>
  <si>
    <t>Wareneinsatz Beverage pro Gast</t>
  </si>
  <si>
    <t>Sonstige direkte Kosten pro Gast</t>
  </si>
  <si>
    <t>ARBEITSPRODUKTIVITÄT</t>
  </si>
  <si>
    <t>Personalkosten in %</t>
  </si>
  <si>
    <t>Personalkosten pro Gast</t>
  </si>
  <si>
    <t>Anzahl der Gäste pro Arbeitstunde</t>
  </si>
  <si>
    <t>Personalkosten pro Arbeitstunde</t>
  </si>
  <si>
    <t>F&amp;B Umsatz pro Arbeitsstunde</t>
  </si>
  <si>
    <t>GESAMTPRODUKTIVITÄT</t>
  </si>
  <si>
    <t xml:space="preserve">INDEX Food &amp; Beverage </t>
  </si>
  <si>
    <t>Gesamtproduktivität</t>
  </si>
  <si>
    <t>Beschäftigungsgrad (Auslastung) F&amp;B</t>
  </si>
  <si>
    <t>-END- CALCULATION</t>
  </si>
  <si>
    <t xml:space="preserve"> SETTLEMENTS - BANK</t>
  </si>
  <si>
    <t xml:space="preserve">      CASH</t>
  </si>
  <si>
    <t xml:space="preserve">      M/V</t>
  </si>
  <si>
    <t xml:space="preserve">      AMEX</t>
  </si>
  <si>
    <t xml:space="preserve">      D/C</t>
  </si>
  <si>
    <t xml:space="preserve">      DIS</t>
  </si>
  <si>
    <t xml:space="preserve"> TOTAL TO BANK</t>
  </si>
  <si>
    <t xml:space="preserve"> SETTLEMENTS - A/R</t>
  </si>
  <si>
    <t xml:space="preserve">      HOTEL CHARGES</t>
  </si>
  <si>
    <t xml:space="preserve">      A/D-GIFT CERT REDEEM</t>
  </si>
  <si>
    <t xml:space="preserve"> TOTAL TO A/R</t>
  </si>
  <si>
    <t xml:space="preserve">    Petty Cash Paid Out</t>
  </si>
  <si>
    <t xml:space="preserve"> TOTAL BANK &amp; A/R</t>
  </si>
  <si>
    <t>SOFTWARE FOR EXCEL © ® by Volker Weber, Germany 2015</t>
  </si>
  <si>
    <t>ä</t>
  </si>
</sst>
</file>

<file path=xl/styles.xml><?xml version="1.0" encoding="utf-8"?>
<styleSheet xmlns="http://schemas.openxmlformats.org/spreadsheetml/2006/main">
  <numFmts count="14">
    <numFmt numFmtId="44" formatCode="_-* #,##0.00\ &quot;€&quot;_-;\-* #,##0.00\ &quot;€&quot;_-;_-* &quot;-&quot;??\ &quot;€&quot;_-;_-@_-"/>
    <numFmt numFmtId="164" formatCode="ddd/dd/mm/yy"/>
    <numFmt numFmtId="165" formatCode="mmmm\ yy"/>
    <numFmt numFmtId="166" formatCode="dddd"/>
    <numFmt numFmtId="167" formatCode="mmm"/>
    <numFmt numFmtId="168" formatCode="0_);\-0_)"/>
    <numFmt numFmtId="169" formatCode="#,##0.00_ ;[Red]\-#,##0.00\ "/>
    <numFmt numFmtId="170" formatCode="_-* #,##0.00\ [$€]_-;\-* #,##0.00\ [$€]_-;_-* &quot;-&quot;??\ [$€]_-;_-@_-"/>
    <numFmt numFmtId="171" formatCode="0_)"/>
    <numFmt numFmtId="172" formatCode="ddd"/>
    <numFmt numFmtId="173" formatCode="_(&quot;$&quot;* #,##0.00_);_(&quot;$&quot;* \(#,##0.00\);_(&quot;$&quot;* &quot;-&quot;??_);_(@_)"/>
    <numFmt numFmtId="174" formatCode="0.00_)"/>
    <numFmt numFmtId="175" formatCode="#,##0.00\ &quot;€&quot;_);\(#,##0.00\ &quot;€&quot;\)"/>
    <numFmt numFmtId="176" formatCode="#,##0_ ;[Red]\-#,##0\ "/>
  </numFmts>
  <fonts count="86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 MT"/>
    </font>
    <font>
      <sz val="12"/>
      <name val="Arial MT"/>
    </font>
    <font>
      <b/>
      <u/>
      <sz val="12"/>
      <name val="Arial MT"/>
    </font>
    <font>
      <sz val="12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b/>
      <sz val="12"/>
      <color rgb="FF006600"/>
      <name val="Arial MT"/>
    </font>
    <font>
      <sz val="12"/>
      <name val="Arial"/>
      <family val="2"/>
    </font>
    <font>
      <sz val="10"/>
      <color theme="1" tint="0.14996795556505021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b/>
      <sz val="28"/>
      <color theme="4"/>
      <name val="Cambria"/>
      <family val="2"/>
      <scheme val="major"/>
    </font>
    <font>
      <sz val="18"/>
      <color theme="1" tint="0.14996795556505021"/>
      <name val="Cambria"/>
      <family val="2"/>
      <scheme val="major"/>
    </font>
    <font>
      <sz val="11"/>
      <color theme="1" tint="0.14975432599871821"/>
      <name val="Cambria"/>
      <family val="2"/>
      <scheme val="major"/>
    </font>
    <font>
      <sz val="12"/>
      <color theme="3"/>
      <name val="Cambria"/>
      <family val="2"/>
      <scheme val="major"/>
    </font>
    <font>
      <sz val="11"/>
      <color theme="1" tint="0.14993743705557422"/>
      <name val="Cambria"/>
      <family val="2"/>
      <scheme val="major"/>
    </font>
    <font>
      <sz val="10"/>
      <name val="Franklin Gothic Book"/>
      <family val="2"/>
    </font>
    <font>
      <sz val="12"/>
      <name val="Franklin Gothic Book"/>
      <family val="2"/>
    </font>
    <font>
      <b/>
      <sz val="16"/>
      <name val="Franklin Gothic Book"/>
      <family val="2"/>
    </font>
    <font>
      <b/>
      <sz val="16"/>
      <color rgb="FF308DA8"/>
      <name val="Franklin Gothic Book"/>
      <family val="2"/>
    </font>
    <font>
      <b/>
      <sz val="9"/>
      <name val="Franklin Gothic Book"/>
      <family val="2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mbria"/>
      <family val="2"/>
      <scheme val="major"/>
    </font>
    <font>
      <sz val="12"/>
      <name val="Arial"/>
      <family val="2"/>
    </font>
    <font>
      <sz val="8"/>
      <name val="Arial"/>
      <family val="2"/>
    </font>
    <font>
      <b/>
      <sz val="8"/>
      <name val="Arial MT"/>
    </font>
    <font>
      <u/>
      <sz val="8"/>
      <name val="Arial"/>
      <family val="2"/>
    </font>
    <font>
      <sz val="8"/>
      <name val="Calibri"/>
      <family val="2"/>
    </font>
    <font>
      <sz val="8"/>
      <name val="Calibri"/>
      <family val="2"/>
      <scheme val="minor"/>
    </font>
    <font>
      <u/>
      <sz val="10"/>
      <name val="Franklin Gothic Book"/>
      <family val="2"/>
    </font>
    <font>
      <b/>
      <sz val="10"/>
      <name val="Franklin Gothic Book"/>
      <family val="2"/>
    </font>
    <font>
      <sz val="10"/>
      <name val="MS Sans Serif"/>
      <family val="2"/>
    </font>
    <font>
      <u/>
      <sz val="12"/>
      <name val="Arial MT"/>
    </font>
    <font>
      <sz val="12"/>
      <color rgb="FF006600"/>
      <name val="Arial MT"/>
    </font>
    <font>
      <b/>
      <sz val="11"/>
      <color theme="0" tint="-4.9989318521683403E-2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4"/>
      <color indexed="9"/>
      <name val="Arial"/>
      <family val="2"/>
    </font>
    <font>
      <sz val="12"/>
      <name val="Wingdings"/>
      <charset val="2"/>
    </font>
    <font>
      <u/>
      <sz val="12"/>
      <color theme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6"/>
      <name val="Calibri"/>
      <family val="2"/>
      <scheme val="minor"/>
    </font>
    <font>
      <sz val="12"/>
      <color indexed="8"/>
      <name val="Verdana"/>
      <family val="2"/>
    </font>
    <font>
      <sz val="10"/>
      <color indexed="9"/>
      <name val="Avenir Next"/>
    </font>
    <font>
      <sz val="10"/>
      <color indexed="10"/>
      <name val="Avenir Next Demi Bold"/>
    </font>
    <font>
      <sz val="10"/>
      <color rgb="FFFF0000"/>
      <name val="Avenir Next"/>
    </font>
    <font>
      <sz val="10"/>
      <color rgb="FFFF0000"/>
      <name val="Avenir Next Demi Bold"/>
    </font>
    <font>
      <sz val="9"/>
      <color indexed="9"/>
      <name val="Avenir Next Demi Bold"/>
    </font>
    <font>
      <b/>
      <sz val="16"/>
      <name val="Calibri"/>
      <family val="2"/>
    </font>
    <font>
      <b/>
      <sz val="11.2"/>
      <name val="Calibri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7"/>
      <name val="Arial"/>
      <family val="2"/>
    </font>
    <font>
      <sz val="10"/>
      <color theme="5" tint="-0.499984740745262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name val="Arial MT"/>
    </font>
    <font>
      <sz val="8"/>
      <name val="Franklin Gothic Book"/>
      <family val="2"/>
    </font>
    <font>
      <b/>
      <sz val="11"/>
      <name val="Franklin Gothic Book"/>
      <family val="2"/>
    </font>
    <font>
      <sz val="11"/>
      <name val="Arial"/>
      <family val="2"/>
    </font>
    <font>
      <b/>
      <sz val="9"/>
      <name val="Arial MT"/>
    </font>
    <font>
      <u/>
      <sz val="9"/>
      <name val="Franklin Gothic Book"/>
      <family val="2"/>
    </font>
    <font>
      <sz val="9"/>
      <name val="Arial MT"/>
    </font>
    <font>
      <sz val="9"/>
      <name val="Franklin Gothic Book"/>
      <family val="2"/>
    </font>
    <font>
      <u/>
      <sz val="9"/>
      <name val="Arial MT"/>
    </font>
    <font>
      <sz val="9"/>
      <name val="Calibri"/>
      <family val="2"/>
    </font>
    <font>
      <sz val="9"/>
      <name val="Cambria"/>
      <family val="2"/>
      <scheme val="major"/>
    </font>
    <font>
      <u/>
      <sz val="8"/>
      <name val="Franklin Gothic Book"/>
      <family val="2"/>
    </font>
    <font>
      <u/>
      <sz val="8"/>
      <name val="Arial MT"/>
    </font>
    <font>
      <sz val="8"/>
      <name val="Arial MT"/>
    </font>
    <font>
      <b/>
      <sz val="18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2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/>
      <diagonal/>
    </border>
    <border>
      <left/>
      <right style="dotted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 style="thin">
        <color indexed="64"/>
      </left>
      <right style="dotted">
        <color theme="0" tint="-0.34998626667073579"/>
      </right>
      <top/>
      <bottom style="thin">
        <color indexed="64"/>
      </bottom>
      <diagonal/>
    </border>
    <border>
      <left/>
      <right style="dotted">
        <color theme="0" tint="-0.34998626667073579"/>
      </right>
      <top/>
      <bottom style="thin">
        <color indexed="64"/>
      </bottom>
      <diagonal/>
    </border>
    <border>
      <left style="thin">
        <color auto="1"/>
      </left>
      <right style="dotted">
        <color theme="0" tint="-0.34998626667073579"/>
      </right>
      <top style="thin">
        <color auto="1"/>
      </top>
      <bottom style="medium">
        <color theme="4" tint="0.39994506668294322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dotted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theme="4" tint="0.39994506668294322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theme="0" tint="-0.499984740745262"/>
      </left>
      <right style="dotted">
        <color theme="0" tint="-0.34998626667073579"/>
      </right>
      <top/>
      <bottom/>
      <diagonal/>
    </border>
    <border>
      <left style="thin">
        <color indexed="64"/>
      </left>
      <right style="dotted">
        <color theme="0" tint="-0.34998626667073579"/>
      </right>
      <top style="thin">
        <color indexed="64"/>
      </top>
      <bottom/>
      <diagonal/>
    </border>
    <border>
      <left style="thin">
        <color indexed="64"/>
      </left>
      <right style="dotted">
        <color theme="0" tint="-0.34998626667073579"/>
      </right>
      <top style="thin">
        <color theme="0" tint="-0.499984740745262"/>
      </top>
      <bottom style="thin">
        <color theme="0" tint="-0.34998626667073579"/>
      </bottom>
      <diagonal/>
    </border>
    <border>
      <left style="thin">
        <color indexed="64"/>
      </left>
      <right style="dotted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dotted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/>
      <diagonal/>
    </border>
    <border>
      <left style="thin">
        <color theme="4" tint="-0.249977111117893"/>
      </left>
      <right style="thin">
        <color theme="4" tint="-0.249977111117893"/>
      </right>
      <top/>
      <bottom/>
      <diagonal/>
    </border>
    <border>
      <left style="thin">
        <color theme="4" tint="-0.249977111117893"/>
      </left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/>
      <bottom style="medium">
        <color theme="4" tint="0.39994506668294322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2" tint="-0.749961851863155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2" tint="-0.7499618518631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0.749961851863155"/>
      </bottom>
      <diagonal/>
    </border>
    <border>
      <left/>
      <right style="thin">
        <color theme="2" tint="-0.749961851863155"/>
      </right>
      <top style="thin">
        <color theme="0" tint="-0.34998626667073579"/>
      </top>
      <bottom style="thin">
        <color theme="2" tint="-0.749961851863155"/>
      </bottom>
      <diagonal/>
    </border>
    <border>
      <left/>
      <right/>
      <top style="thin">
        <color theme="0" tint="-0.34998626667073579"/>
      </top>
      <bottom style="thin">
        <color theme="2" tint="-0.749961851863155"/>
      </bottom>
      <diagonal/>
    </border>
    <border>
      <left/>
      <right style="dotted">
        <color theme="0" tint="-0.34998626667073579"/>
      </right>
      <top/>
      <bottom style="thin">
        <color theme="2" tint="-0.749961851863155"/>
      </bottom>
      <diagonal/>
    </border>
    <border>
      <left/>
      <right style="thin">
        <color theme="2" tint="-0.749961851863155"/>
      </right>
      <top/>
      <bottom style="thin">
        <color theme="2" tint="-0.749961851863155"/>
      </bottom>
      <diagonal/>
    </border>
    <border>
      <left/>
      <right style="thin">
        <color theme="2" tint="-0.749961851863155"/>
      </right>
      <top/>
      <bottom style="medium">
        <color theme="4" tint="0.39994506668294322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 style="medium">
        <color theme="4" tint="0.39994506668294322"/>
      </bottom>
      <diagonal/>
    </border>
    <border>
      <left/>
      <right style="thin">
        <color theme="1" tint="4.9989318521683403E-2"/>
      </right>
      <top/>
      <bottom style="thin">
        <color indexed="64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 style="thin">
        <color theme="1" tint="4.9989318521683403E-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1" tint="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34998626667073579"/>
      </top>
      <bottom style="thin">
        <color theme="1" tint="4.9989318521683403E-2"/>
      </bottom>
      <diagonal/>
    </border>
    <border>
      <left/>
      <right style="thin">
        <color theme="1" tint="4.9989318521683403E-2"/>
      </right>
      <top style="thin">
        <color theme="0" tint="-0.499984740745262"/>
      </top>
      <bottom style="thin">
        <color theme="0" tint="-0.34998626667073579"/>
      </bottom>
      <diagonal/>
    </border>
    <border>
      <left/>
      <right style="thin">
        <color theme="1" tint="4.9989318521683403E-2"/>
      </right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/>
      <right style="dotted">
        <color theme="0" tint="-0.34998626667073579"/>
      </right>
      <top/>
      <bottom style="thin">
        <color theme="1"/>
      </bottom>
      <diagonal/>
    </border>
    <border>
      <left/>
      <right style="thin">
        <color theme="1" tint="4.9989318521683403E-2"/>
      </right>
      <top style="thin">
        <color indexed="64"/>
      </top>
      <bottom/>
      <diagonal/>
    </border>
    <border>
      <left style="dotted">
        <color theme="0" tint="-0.34998626667073579"/>
      </left>
      <right style="thin">
        <color auto="1"/>
      </right>
      <top style="thin">
        <color auto="1"/>
      </top>
      <bottom style="thin">
        <color theme="1" tint="4.9989318521683403E-2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4" tint="-0.249977111117893"/>
      </left>
      <right style="thin">
        <color theme="4" tint="-0.249977111117893"/>
      </right>
      <top style="medium">
        <color indexed="64"/>
      </top>
      <bottom/>
      <diagonal/>
    </border>
    <border>
      <left style="thin">
        <color theme="4" tint="-0.249977111117893"/>
      </left>
      <right style="thin">
        <color theme="4" tint="-0.249977111117893"/>
      </right>
      <top style="medium">
        <color theme="4" tint="0.39994506668294322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dotted">
        <color theme="0" tint="-0.34998626667073579"/>
      </right>
      <top style="thin">
        <color theme="0" tint="-0.34998626667073579"/>
      </top>
      <bottom style="thin">
        <color theme="0" tint="-0.499984740745262"/>
      </bottom>
      <diagonal/>
    </border>
    <border>
      <left style="dott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5">
    <xf numFmtId="0" fontId="0" fillId="0" borderId="0"/>
    <xf numFmtId="0" fontId="8" fillId="0" borderId="0"/>
    <xf numFmtId="0" fontId="3" fillId="0" borderId="0"/>
    <xf numFmtId="0" fontId="3" fillId="0" borderId="0"/>
    <xf numFmtId="0" fontId="12" fillId="0" borderId="0">
      <alignment vertical="center"/>
    </xf>
    <xf numFmtId="0" fontId="1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13" fillId="4" borderId="4" applyFont="0" applyAlignment="0">
      <alignment vertical="center"/>
    </xf>
    <xf numFmtId="167" fontId="15" fillId="0" borderId="3">
      <alignment horizontal="right" vertical="center" wrapText="1" indent="1"/>
    </xf>
    <xf numFmtId="0" fontId="11" fillId="0" borderId="0"/>
    <xf numFmtId="0" fontId="7" fillId="0" borderId="0"/>
    <xf numFmtId="9" fontId="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1" fillId="0" borderId="0"/>
    <xf numFmtId="170" fontId="3" fillId="0" borderId="0" applyFont="0" applyFill="0" applyBorder="0" applyAlignment="0" applyProtection="0"/>
    <xf numFmtId="0" fontId="49" fillId="0" borderId="0">
      <alignment vertical="center"/>
    </xf>
    <xf numFmtId="0" fontId="48" fillId="0" borderId="0">
      <alignment vertical="center"/>
    </xf>
    <xf numFmtId="0" fontId="49" fillId="0" borderId="0">
      <alignment vertical="center" wrapText="1"/>
    </xf>
    <xf numFmtId="0" fontId="48" fillId="0" borderId="0">
      <alignment vertical="center" wrapText="1"/>
    </xf>
    <xf numFmtId="0" fontId="49" fillId="0" borderId="0"/>
    <xf numFmtId="171" fontId="46" fillId="1" borderId="0" applyAlignment="0" applyProtection="0"/>
    <xf numFmtId="49" fontId="46" fillId="0" borderId="0">
      <alignment horizontal="left" vertical="center"/>
    </xf>
    <xf numFmtId="0" fontId="50" fillId="0" borderId="0">
      <alignment vertical="center"/>
    </xf>
    <xf numFmtId="0" fontId="50" fillId="0" borderId="0">
      <alignment vertical="center" wrapText="1"/>
    </xf>
    <xf numFmtId="0" fontId="50" fillId="0" borderId="0">
      <alignment vertical="center"/>
    </xf>
    <xf numFmtId="0" fontId="47" fillId="0" borderId="0">
      <alignment vertical="center" wrapText="1"/>
    </xf>
    <xf numFmtId="0" fontId="51" fillId="0" borderId="0">
      <alignment horizontal="centerContinuous" vertical="center"/>
    </xf>
    <xf numFmtId="49" fontId="52" fillId="13" borderId="39" applyNumberFormat="0" applyFont="0" applyFill="0">
      <alignment horizontal="left" vertical="center"/>
    </xf>
    <xf numFmtId="49" fontId="52" fillId="13" borderId="39">
      <alignment vertical="center"/>
    </xf>
    <xf numFmtId="0" fontId="7" fillId="0" borderId="0"/>
    <xf numFmtId="0" fontId="53" fillId="11" borderId="0">
      <alignment horizontal="centerContinuous" vertical="center"/>
    </xf>
    <xf numFmtId="0" fontId="3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/>
    <xf numFmtId="0" fontId="56" fillId="0" borderId="0" applyNumberFormat="0" applyFill="0" applyBorder="0" applyAlignment="0" applyProtection="0">
      <alignment vertical="top"/>
      <protection locked="0"/>
    </xf>
    <xf numFmtId="173" fontId="55" fillId="0" borderId="0" applyFont="0" applyFill="0" applyBorder="0" applyAlignment="0" applyProtection="0"/>
    <xf numFmtId="0" fontId="58" fillId="0" borderId="0" applyNumberFormat="0" applyFill="0" applyBorder="0" applyProtection="0">
      <alignment vertical="top" wrapText="1"/>
    </xf>
    <xf numFmtId="44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70">
    <xf numFmtId="0" fontId="0" fillId="0" borderId="0" xfId="0"/>
    <xf numFmtId="168" fontId="32" fillId="4" borderId="34" xfId="6" applyNumberFormat="1" applyFont="1" applyFill="1" applyBorder="1" applyAlignment="1">
      <alignment horizontal="left" vertical="center"/>
    </xf>
    <xf numFmtId="169" fontId="19" fillId="0" borderId="3" xfId="4" applyNumberFormat="1" applyFont="1" applyFill="1" applyBorder="1" applyAlignment="1">
      <alignment horizontal="left" vertical="center" indent="1"/>
    </xf>
    <xf numFmtId="0" fontId="0" fillId="0" borderId="0" xfId="0"/>
    <xf numFmtId="0" fontId="7" fillId="0" borderId="0" xfId="0" applyFont="1"/>
    <xf numFmtId="0" fontId="9" fillId="0" borderId="0" xfId="3" applyFont="1"/>
    <xf numFmtId="0" fontId="5" fillId="0" borderId="0" xfId="0" applyFont="1" applyBorder="1" applyAlignment="1" applyProtection="1">
      <alignment horizontal="right"/>
    </xf>
    <xf numFmtId="0" fontId="10" fillId="0" borderId="0" xfId="0" applyFont="1" applyBorder="1" applyProtection="1"/>
    <xf numFmtId="169" fontId="19" fillId="0" borderId="0" xfId="4" applyNumberFormat="1" applyFont="1" applyFill="1" applyBorder="1" applyAlignment="1">
      <alignment horizontal="right" vertical="center" indent="1"/>
    </xf>
    <xf numFmtId="169" fontId="23" fillId="0" borderId="0" xfId="4" applyNumberFormat="1" applyFont="1" applyFill="1" applyBorder="1" applyAlignment="1">
      <alignment horizontal="right" vertical="center" indent="1"/>
    </xf>
    <xf numFmtId="0" fontId="6" fillId="0" borderId="0" xfId="0" applyFont="1" applyFill="1" applyProtection="1"/>
    <xf numFmtId="0" fontId="25" fillId="0" borderId="6" xfId="4" applyFont="1" applyFill="1" applyBorder="1" applyAlignment="1">
      <alignment horizontal="left" vertical="center" indent="1"/>
    </xf>
    <xf numFmtId="0" fontId="25" fillId="2" borderId="5" xfId="4" applyFont="1" applyFill="1" applyBorder="1" applyAlignment="1">
      <alignment horizontal="left" vertical="center" indent="1"/>
    </xf>
    <xf numFmtId="169" fontId="26" fillId="0" borderId="6" xfId="4" applyNumberFormat="1" applyFont="1" applyFill="1" applyBorder="1" applyAlignment="1">
      <alignment horizontal="right" vertical="center" indent="1"/>
    </xf>
    <xf numFmtId="169" fontId="28" fillId="2" borderId="5" xfId="4" applyNumberFormat="1" applyFont="1" applyFill="1" applyBorder="1" applyAlignment="1">
      <alignment horizontal="right" vertical="center" indent="1"/>
    </xf>
    <xf numFmtId="169" fontId="28" fillId="6" borderId="5" xfId="4" applyNumberFormat="1" applyFont="1" applyFill="1" applyBorder="1" applyAlignment="1">
      <alignment horizontal="right" vertical="center" indent="1"/>
    </xf>
    <xf numFmtId="0" fontId="25" fillId="2" borderId="7" xfId="4" applyFont="1" applyFill="1" applyBorder="1" applyAlignment="1">
      <alignment horizontal="left" vertical="center" indent="1"/>
    </xf>
    <xf numFmtId="169" fontId="19" fillId="0" borderId="6" xfId="4" applyNumberFormat="1" applyFont="1" applyFill="1" applyBorder="1" applyAlignment="1">
      <alignment horizontal="left" vertical="center" indent="1"/>
    </xf>
    <xf numFmtId="169" fontId="25" fillId="2" borderId="5" xfId="4" applyNumberFormat="1" applyFont="1" applyFill="1" applyBorder="1" applyAlignment="1">
      <alignment horizontal="left" vertical="center" indent="1"/>
    </xf>
    <xf numFmtId="0" fontId="29" fillId="2" borderId="5" xfId="4" applyFont="1" applyFill="1" applyBorder="1" applyAlignment="1">
      <alignment horizontal="left" vertical="center" indent="1"/>
    </xf>
    <xf numFmtId="169" fontId="29" fillId="2" borderId="5" xfId="4" applyNumberFormat="1" applyFont="1" applyFill="1" applyBorder="1" applyAlignment="1">
      <alignment horizontal="left" vertical="center" indent="1"/>
    </xf>
    <xf numFmtId="168" fontId="31" fillId="4" borderId="5" xfId="6" applyNumberFormat="1" applyFont="1" applyFill="1" applyBorder="1" applyAlignment="1">
      <alignment horizontal="left" vertical="center"/>
    </xf>
    <xf numFmtId="168" fontId="32" fillId="4" borderId="5" xfId="6" applyNumberFormat="1" applyFont="1" applyFill="1" applyBorder="1" applyAlignment="1">
      <alignment horizontal="left" vertical="center"/>
    </xf>
    <xf numFmtId="169" fontId="30" fillId="5" borderId="5" xfId="4" applyNumberFormat="1" applyFont="1" applyFill="1" applyBorder="1" applyAlignment="1">
      <alignment horizontal="right" vertical="center" indent="1"/>
    </xf>
    <xf numFmtId="0" fontId="25" fillId="0" borderId="0" xfId="4" applyFont="1" applyFill="1" applyBorder="1" applyAlignment="1">
      <alignment horizontal="left" vertical="center" indent="1"/>
    </xf>
    <xf numFmtId="0" fontId="4" fillId="0" borderId="2" xfId="0" applyFont="1" applyBorder="1" applyProtection="1"/>
    <xf numFmtId="0" fontId="4" fillId="0" borderId="0" xfId="0" applyFont="1" applyBorder="1" applyProtection="1"/>
    <xf numFmtId="0" fontId="4" fillId="0" borderId="0" xfId="0" applyFont="1" applyFill="1" applyBorder="1" applyProtection="1"/>
    <xf numFmtId="0" fontId="25" fillId="0" borderId="7" xfId="4" applyFont="1" applyFill="1" applyBorder="1" applyAlignment="1">
      <alignment horizontal="left" vertical="center" indent="1"/>
    </xf>
    <xf numFmtId="169" fontId="19" fillId="0" borderId="7" xfId="4" applyNumberFormat="1" applyFont="1" applyFill="1" applyBorder="1" applyAlignment="1">
      <alignment horizontal="left" vertical="center" indent="1"/>
    </xf>
    <xf numFmtId="0" fontId="25" fillId="7" borderId="6" xfId="4" applyFont="1" applyFill="1" applyBorder="1" applyAlignment="1">
      <alignment horizontal="left" vertical="center" indent="1"/>
    </xf>
    <xf numFmtId="169" fontId="19" fillId="7" borderId="7" xfId="4" applyNumberFormat="1" applyFont="1" applyFill="1" applyBorder="1" applyAlignment="1">
      <alignment horizontal="left" vertical="center" indent="1"/>
    </xf>
    <xf numFmtId="169" fontId="26" fillId="7" borderId="7" xfId="4" applyNumberFormat="1" applyFont="1" applyFill="1" applyBorder="1" applyAlignment="1">
      <alignment horizontal="right" vertical="center" indent="1"/>
    </xf>
    <xf numFmtId="0" fontId="3" fillId="0" borderId="0" xfId="1" applyFont="1" applyFill="1" applyBorder="1" applyAlignment="1">
      <alignment horizontal="left" vertical="center"/>
    </xf>
    <xf numFmtId="169" fontId="26" fillId="8" borderId="6" xfId="4" applyNumberFormat="1" applyFont="1" applyFill="1" applyBorder="1" applyAlignment="1">
      <alignment horizontal="right" vertical="center" indent="1"/>
    </xf>
    <xf numFmtId="169" fontId="19" fillId="7" borderId="8" xfId="4" applyNumberFormat="1" applyFont="1" applyFill="1" applyBorder="1" applyAlignment="1">
      <alignment horizontal="left" vertical="center" indent="1"/>
    </xf>
    <xf numFmtId="169" fontId="26" fillId="7" borderId="9" xfId="4" applyNumberFormat="1" applyFont="1" applyFill="1" applyBorder="1" applyAlignment="1">
      <alignment horizontal="right" vertical="center" indent="1"/>
    </xf>
    <xf numFmtId="0" fontId="4" fillId="3" borderId="1" xfId="0" applyFont="1" applyFill="1" applyBorder="1" applyProtection="1"/>
    <xf numFmtId="0" fontId="4" fillId="3" borderId="0" xfId="0" applyFont="1" applyFill="1" applyBorder="1" applyProtection="1"/>
    <xf numFmtId="169" fontId="19" fillId="0" borderId="0" xfId="4" applyNumberFormat="1" applyFont="1" applyFill="1" applyBorder="1" applyAlignment="1">
      <alignment horizontal="left" vertical="center" indent="1"/>
    </xf>
    <xf numFmtId="169" fontId="26" fillId="0" borderId="0" xfId="4" applyNumberFormat="1" applyFont="1" applyFill="1" applyBorder="1" applyAlignment="1">
      <alignment horizontal="right" vertical="center" indent="1"/>
    </xf>
    <xf numFmtId="169" fontId="27" fillId="0" borderId="0" xfId="4" applyNumberFormat="1" applyFont="1" applyFill="1" applyBorder="1" applyAlignment="1">
      <alignment horizontal="right" vertical="center" indent="1"/>
    </xf>
    <xf numFmtId="0" fontId="34" fillId="0" borderId="0" xfId="0" applyFont="1"/>
    <xf numFmtId="0" fontId="35" fillId="0" borderId="0" xfId="0" applyFont="1" applyBorder="1" applyProtection="1"/>
    <xf numFmtId="169" fontId="37" fillId="0" borderId="6" xfId="4" applyNumberFormat="1" applyFont="1" applyFill="1" applyBorder="1" applyAlignment="1">
      <alignment horizontal="right" vertical="center" indent="1"/>
    </xf>
    <xf numFmtId="0" fontId="25" fillId="0" borderId="15" xfId="4" applyFont="1" applyFill="1" applyBorder="1" applyAlignment="1">
      <alignment horizontal="left" vertical="center" indent="1"/>
    </xf>
    <xf numFmtId="169" fontId="19" fillId="0" borderId="15" xfId="4" applyNumberFormat="1" applyFont="1" applyFill="1" applyBorder="1" applyAlignment="1">
      <alignment horizontal="left" vertical="center" indent="1"/>
    </xf>
    <xf numFmtId="0" fontId="39" fillId="0" borderId="0" xfId="0" applyFont="1" applyProtection="1"/>
    <xf numFmtId="0" fontId="5" fillId="0" borderId="0" xfId="0" applyFont="1" applyFill="1" applyBorder="1" applyProtection="1"/>
    <xf numFmtId="0" fontId="19" fillId="0" borderId="0" xfId="0" applyFont="1" applyBorder="1" applyAlignment="1" applyProtection="1">
      <alignment horizontal="right"/>
    </xf>
    <xf numFmtId="0" fontId="0" fillId="10" borderId="0" xfId="0" applyFill="1"/>
    <xf numFmtId="0" fontId="19" fillId="10" borderId="0" xfId="0" applyFont="1" applyFill="1" applyBorder="1" applyAlignment="1" applyProtection="1">
      <alignment horizontal="right"/>
    </xf>
    <xf numFmtId="0" fontId="5" fillId="10" borderId="0" xfId="0" applyFont="1" applyFill="1" applyBorder="1" applyAlignment="1" applyProtection="1">
      <alignment horizontal="right"/>
    </xf>
    <xf numFmtId="0" fontId="39" fillId="10" borderId="0" xfId="0" applyFont="1" applyFill="1" applyProtection="1"/>
    <xf numFmtId="0" fontId="6" fillId="10" borderId="0" xfId="0" applyFont="1" applyFill="1" applyProtection="1"/>
    <xf numFmtId="0" fontId="25" fillId="0" borderId="14" xfId="4" applyFont="1" applyFill="1" applyBorder="1" applyAlignment="1">
      <alignment horizontal="left" vertical="center" indent="1"/>
    </xf>
    <xf numFmtId="168" fontId="25" fillId="2" borderId="5" xfId="4" applyNumberFormat="1" applyFont="1" applyFill="1" applyBorder="1" applyAlignment="1">
      <alignment horizontal="left" vertical="center" indent="1"/>
    </xf>
    <xf numFmtId="0" fontId="0" fillId="3" borderId="0" xfId="0" applyFill="1"/>
    <xf numFmtId="0" fontId="25" fillId="0" borderId="16" xfId="4" applyFont="1" applyFill="1" applyBorder="1" applyAlignment="1">
      <alignment horizontal="left" vertical="center" indent="1"/>
    </xf>
    <xf numFmtId="169" fontId="19" fillId="0" borderId="17" xfId="4" applyNumberFormat="1" applyFont="1" applyFill="1" applyBorder="1" applyAlignment="1">
      <alignment horizontal="left" vertical="center" indent="1"/>
    </xf>
    <xf numFmtId="169" fontId="26" fillId="0" borderId="17" xfId="4" applyNumberFormat="1" applyFont="1" applyFill="1" applyBorder="1" applyAlignment="1">
      <alignment horizontal="right" vertical="center" indent="1"/>
    </xf>
    <xf numFmtId="0" fontId="25" fillId="0" borderId="18" xfId="4" applyFont="1" applyFill="1" applyBorder="1" applyAlignment="1">
      <alignment horizontal="left" vertical="center" indent="1"/>
    </xf>
    <xf numFmtId="168" fontId="31" fillId="4" borderId="19" xfId="6" applyNumberFormat="1" applyFont="1" applyFill="1" applyBorder="1" applyAlignment="1">
      <alignment horizontal="left" vertical="center"/>
    </xf>
    <xf numFmtId="168" fontId="31" fillId="4" borderId="20" xfId="6" applyNumberFormat="1" applyFont="1" applyFill="1" applyBorder="1" applyAlignment="1">
      <alignment horizontal="left" vertical="center"/>
    </xf>
    <xf numFmtId="168" fontId="32" fillId="4" borderId="21" xfId="6" applyNumberFormat="1" applyFont="1" applyFill="1" applyBorder="1" applyAlignment="1">
      <alignment horizontal="left" vertical="center"/>
    </xf>
    <xf numFmtId="169" fontId="30" fillId="5" borderId="21" xfId="4" applyNumberFormat="1" applyFont="1" applyFill="1" applyBorder="1" applyAlignment="1">
      <alignment horizontal="right" vertical="center" indent="1"/>
    </xf>
    <xf numFmtId="169" fontId="26" fillId="0" borderId="9" xfId="4" applyNumberFormat="1" applyFont="1" applyFill="1" applyBorder="1" applyAlignment="1">
      <alignment horizontal="right" vertical="center" indent="1"/>
    </xf>
    <xf numFmtId="0" fontId="28" fillId="2" borderId="22" xfId="4" applyFont="1" applyFill="1" applyBorder="1" applyAlignment="1">
      <alignment horizontal="left" vertical="center" indent="1"/>
    </xf>
    <xf numFmtId="0" fontId="5" fillId="0" borderId="23" xfId="0" applyFont="1" applyBorder="1" applyAlignment="1" applyProtection="1">
      <alignment horizontal="right"/>
    </xf>
    <xf numFmtId="0" fontId="28" fillId="2" borderId="19" xfId="4" applyFont="1" applyFill="1" applyBorder="1" applyAlignment="1">
      <alignment horizontal="left" vertical="center" indent="1"/>
    </xf>
    <xf numFmtId="0" fontId="5" fillId="0" borderId="0" xfId="0" applyFont="1" applyBorder="1" applyProtection="1"/>
    <xf numFmtId="0" fontId="25" fillId="2" borderId="19" xfId="4" applyFont="1" applyFill="1" applyBorder="1" applyAlignment="1">
      <alignment horizontal="left" vertical="center" indent="1"/>
    </xf>
    <xf numFmtId="0" fontId="0" fillId="0" borderId="0" xfId="0" applyBorder="1"/>
    <xf numFmtId="0" fontId="29" fillId="2" borderId="19" xfId="4" applyFont="1" applyFill="1" applyBorder="1" applyAlignment="1">
      <alignment horizontal="left" vertical="center" indent="1"/>
    </xf>
    <xf numFmtId="0" fontId="4" fillId="0" borderId="23" xfId="0" applyFont="1" applyBorder="1" applyProtection="1"/>
    <xf numFmtId="0" fontId="29" fillId="2" borderId="7" xfId="4" applyFont="1" applyFill="1" applyBorder="1" applyAlignment="1">
      <alignment horizontal="left" vertical="center" indent="1"/>
    </xf>
    <xf numFmtId="0" fontId="25" fillId="0" borderId="27" xfId="4" applyFont="1" applyFill="1" applyBorder="1" applyAlignment="1">
      <alignment horizontal="left" vertical="center" indent="1"/>
    </xf>
    <xf numFmtId="169" fontId="19" fillId="0" borderId="9" xfId="4" applyNumberFormat="1" applyFont="1" applyFill="1" applyBorder="1" applyAlignment="1">
      <alignment horizontal="left" vertical="center" indent="1"/>
    </xf>
    <xf numFmtId="0" fontId="25" fillId="0" borderId="28" xfId="4" applyFont="1" applyFill="1" applyBorder="1" applyAlignment="1">
      <alignment horizontal="left" vertical="center" indent="1"/>
    </xf>
    <xf numFmtId="169" fontId="19" fillId="0" borderId="29" xfId="4" applyNumberFormat="1" applyFont="1" applyFill="1" applyBorder="1" applyAlignment="1">
      <alignment horizontal="left" vertical="center" indent="1"/>
    </xf>
    <xf numFmtId="169" fontId="26" fillId="0" borderId="29" xfId="4" applyNumberFormat="1" applyFont="1" applyFill="1" applyBorder="1" applyAlignment="1">
      <alignment horizontal="right" vertical="center" indent="1"/>
    </xf>
    <xf numFmtId="0" fontId="25" fillId="0" borderId="30" xfId="4" applyFont="1" applyFill="1" applyBorder="1" applyAlignment="1">
      <alignment horizontal="left" vertical="center" indent="1"/>
    </xf>
    <xf numFmtId="168" fontId="31" fillId="4" borderId="31" xfId="6" applyNumberFormat="1" applyFont="1" applyFill="1" applyBorder="1" applyAlignment="1">
      <alignment horizontal="left" vertical="center"/>
    </xf>
    <xf numFmtId="0" fontId="25" fillId="0" borderId="33" xfId="4" applyFont="1" applyFill="1" applyBorder="1" applyAlignment="1">
      <alignment horizontal="left" vertical="center" indent="1"/>
    </xf>
    <xf numFmtId="169" fontId="19" fillId="0" borderId="10" xfId="4" applyNumberFormat="1" applyFont="1" applyFill="1" applyBorder="1" applyAlignment="1">
      <alignment horizontal="left" vertical="center" indent="1"/>
    </xf>
    <xf numFmtId="0" fontId="29" fillId="2" borderId="32" xfId="4" applyFont="1" applyFill="1" applyBorder="1" applyAlignment="1">
      <alignment horizontal="left" vertical="center" indent="1"/>
    </xf>
    <xf numFmtId="169" fontId="19" fillId="0" borderId="14" xfId="4" applyNumberFormat="1" applyFont="1" applyFill="1" applyBorder="1" applyAlignment="1">
      <alignment horizontal="left" vertical="center" indent="1"/>
    </xf>
    <xf numFmtId="0" fontId="42" fillId="0" borderId="0" xfId="0" applyFont="1" applyFill="1" applyProtection="1"/>
    <xf numFmtId="0" fontId="42" fillId="10" borderId="0" xfId="0" applyFont="1" applyFill="1" applyProtection="1"/>
    <xf numFmtId="0" fontId="7" fillId="0" borderId="0" xfId="0" applyFont="1" applyBorder="1"/>
    <xf numFmtId="169" fontId="28" fillId="5" borderId="5" xfId="4" applyNumberFormat="1" applyFont="1" applyFill="1" applyBorder="1" applyAlignment="1">
      <alignment horizontal="right" vertical="center" indent="1"/>
    </xf>
    <xf numFmtId="0" fontId="5" fillId="3" borderId="0" xfId="0" applyFont="1" applyFill="1" applyBorder="1" applyProtection="1"/>
    <xf numFmtId="0" fontId="43" fillId="0" borderId="0" xfId="0" applyFont="1" applyFill="1" applyBorder="1" applyProtection="1"/>
    <xf numFmtId="0" fontId="7" fillId="0" borderId="0" xfId="0" applyFont="1" applyFill="1"/>
    <xf numFmtId="14" fontId="25" fillId="0" borderId="0" xfId="4" applyNumberFormat="1" applyFont="1" applyFill="1" applyBorder="1" applyAlignment="1">
      <alignment horizontal="left" vertical="center" indent="1"/>
    </xf>
    <xf numFmtId="14" fontId="38" fillId="0" borderId="0" xfId="4" applyNumberFormat="1" applyFont="1" applyFill="1" applyBorder="1" applyAlignment="1">
      <alignment horizontal="left" vertical="center" indent="1"/>
    </xf>
    <xf numFmtId="3" fontId="34" fillId="11" borderId="36" xfId="0" applyNumberFormat="1" applyFont="1" applyFill="1" applyBorder="1" applyAlignment="1">
      <alignment horizontal="center" vertical="center"/>
    </xf>
    <xf numFmtId="0" fontId="29" fillId="8" borderId="0" xfId="4" applyFont="1" applyFill="1" applyBorder="1" applyAlignment="1">
      <alignment horizontal="left" vertical="center" indent="1"/>
    </xf>
    <xf numFmtId="0" fontId="25" fillId="2" borderId="37" xfId="4" applyFont="1" applyFill="1" applyBorder="1" applyAlignment="1">
      <alignment horizontal="left" vertical="center" indent="1"/>
    </xf>
    <xf numFmtId="169" fontId="19" fillId="0" borderId="13" xfId="4" applyNumberFormat="1" applyFont="1" applyFill="1" applyBorder="1" applyAlignment="1">
      <alignment horizontal="left" vertical="center" indent="1"/>
    </xf>
    <xf numFmtId="169" fontId="26" fillId="0" borderId="13" xfId="4" applyNumberFormat="1" applyFont="1" applyFill="1" applyBorder="1" applyAlignment="1">
      <alignment horizontal="right" vertical="center" indent="1"/>
    </xf>
    <xf numFmtId="169" fontId="25" fillId="2" borderId="38" xfId="4" applyNumberFormat="1" applyFont="1" applyFill="1" applyBorder="1" applyAlignment="1">
      <alignment horizontal="left" vertical="center" indent="1"/>
    </xf>
    <xf numFmtId="169" fontId="28" fillId="2" borderId="6" xfId="4" applyNumberFormat="1" applyFont="1" applyFill="1" applyBorder="1" applyAlignment="1">
      <alignment horizontal="right" vertical="center" indent="1"/>
    </xf>
    <xf numFmtId="0" fontId="54" fillId="0" borderId="0" xfId="36" applyFill="1" applyAlignment="1" applyProtection="1"/>
    <xf numFmtId="0" fontId="45" fillId="0" borderId="0" xfId="0" applyFont="1" applyAlignment="1">
      <alignment horizontal="left" vertical="center"/>
    </xf>
    <xf numFmtId="0" fontId="24" fillId="0" borderId="0" xfId="0" applyFont="1" applyBorder="1" applyAlignment="1">
      <alignment vertical="center"/>
    </xf>
    <xf numFmtId="0" fontId="60" fillId="14" borderId="40" xfId="40" applyNumberFormat="1" applyFont="1" applyFill="1" applyBorder="1" applyAlignment="1">
      <alignment horizontal="left" vertical="top" wrapText="1"/>
    </xf>
    <xf numFmtId="0" fontId="60" fillId="14" borderId="40" xfId="40" applyNumberFormat="1" applyFont="1" applyFill="1" applyBorder="1" applyAlignment="1">
      <alignment horizontal="right" vertical="top" wrapText="1"/>
    </xf>
    <xf numFmtId="0" fontId="62" fillId="0" borderId="40" xfId="40" applyNumberFormat="1" applyFont="1" applyBorder="1" applyAlignment="1">
      <alignment horizontal="right" vertical="top" wrapText="1"/>
    </xf>
    <xf numFmtId="1" fontId="59" fillId="16" borderId="40" xfId="40" applyNumberFormat="1" applyFont="1" applyFill="1" applyBorder="1" applyAlignment="1">
      <alignment horizontal="right" vertical="top" wrapText="1"/>
    </xf>
    <xf numFmtId="1" fontId="61" fillId="0" borderId="40" xfId="40" applyNumberFormat="1" applyFont="1" applyBorder="1" applyAlignment="1">
      <alignment horizontal="right" vertical="top" wrapText="1"/>
    </xf>
    <xf numFmtId="1" fontId="59" fillId="0" borderId="40" xfId="40" applyNumberFormat="1" applyFont="1" applyBorder="1" applyAlignment="1">
      <alignment horizontal="right" vertical="top" wrapText="1"/>
    </xf>
    <xf numFmtId="1" fontId="61" fillId="17" borderId="40" xfId="40" applyNumberFormat="1" applyFont="1" applyFill="1" applyBorder="1" applyAlignment="1">
      <alignment horizontal="right" vertical="top" wrapText="1"/>
    </xf>
    <xf numFmtId="1" fontId="59" fillId="17" borderId="40" xfId="40" applyNumberFormat="1" applyFont="1" applyFill="1" applyBorder="1" applyAlignment="1">
      <alignment horizontal="right" vertical="top" wrapText="1"/>
    </xf>
    <xf numFmtId="168" fontId="63" fillId="15" borderId="40" xfId="40" applyNumberFormat="1" applyFont="1" applyFill="1" applyBorder="1" applyAlignment="1">
      <alignment horizontal="left" vertical="top" wrapText="1"/>
    </xf>
    <xf numFmtId="0" fontId="63" fillId="15" borderId="40" xfId="40" applyNumberFormat="1" applyFont="1" applyFill="1" applyBorder="1" applyAlignment="1">
      <alignment horizontal="left" vertical="top" wrapText="1"/>
    </xf>
    <xf numFmtId="0" fontId="63" fillId="15" borderId="40" xfId="40" quotePrefix="1" applyNumberFormat="1" applyFont="1" applyFill="1" applyBorder="1" applyAlignment="1">
      <alignment horizontal="left" vertical="top" wrapText="1"/>
    </xf>
    <xf numFmtId="0" fontId="29" fillId="2" borderId="41" xfId="4" applyFont="1" applyFill="1" applyBorder="1" applyAlignment="1">
      <alignment horizontal="left" vertical="center" indent="1"/>
    </xf>
    <xf numFmtId="0" fontId="0" fillId="0" borderId="24" xfId="0" applyBorder="1"/>
    <xf numFmtId="0" fontId="25" fillId="2" borderId="25" xfId="4" applyFont="1" applyFill="1" applyBorder="1" applyAlignment="1">
      <alignment horizontal="left" vertical="center" indent="1"/>
    </xf>
    <xf numFmtId="0" fontId="28" fillId="2" borderId="25" xfId="4" applyFont="1" applyFill="1" applyBorder="1" applyAlignment="1">
      <alignment horizontal="left" vertical="center" indent="1"/>
    </xf>
    <xf numFmtId="0" fontId="29" fillId="2" borderId="42" xfId="4" applyFont="1" applyFill="1" applyBorder="1" applyAlignment="1">
      <alignment horizontal="left" vertical="center" indent="1"/>
    </xf>
    <xf numFmtId="0" fontId="5" fillId="0" borderId="23" xfId="0" applyFont="1" applyFill="1" applyBorder="1" applyProtection="1"/>
    <xf numFmtId="0" fontId="4" fillId="0" borderId="23" xfId="0" applyFont="1" applyFill="1" applyBorder="1" applyProtection="1"/>
    <xf numFmtId="0" fontId="4" fillId="0" borderId="35" xfId="0" applyFont="1" applyFill="1" applyBorder="1" applyProtection="1"/>
    <xf numFmtId="0" fontId="25" fillId="2" borderId="42" xfId="4" applyFont="1" applyFill="1" applyBorder="1" applyAlignment="1">
      <alignment horizontal="left" vertical="center" indent="1"/>
    </xf>
    <xf numFmtId="0" fontId="25" fillId="0" borderId="43" xfId="4" applyFont="1" applyFill="1" applyBorder="1" applyAlignment="1">
      <alignment horizontal="left" vertical="center" indent="1"/>
    </xf>
    <xf numFmtId="0" fontId="25" fillId="7" borderId="18" xfId="4" applyFont="1" applyFill="1" applyBorder="1" applyAlignment="1">
      <alignment horizontal="left" vertical="center" indent="1"/>
    </xf>
    <xf numFmtId="169" fontId="37" fillId="0" borderId="17" xfId="4" applyNumberFormat="1" applyFont="1" applyFill="1" applyBorder="1" applyAlignment="1">
      <alignment horizontal="right" vertical="center" indent="1"/>
    </xf>
    <xf numFmtId="0" fontId="0" fillId="0" borderId="23" xfId="0" applyBorder="1"/>
    <xf numFmtId="169" fontId="26" fillId="0" borderId="14" xfId="4" applyNumberFormat="1" applyFont="1" applyFill="1" applyBorder="1" applyAlignment="1">
      <alignment horizontal="right" vertical="center" indent="1"/>
    </xf>
    <xf numFmtId="0" fontId="25" fillId="7" borderId="27" xfId="4" applyFont="1" applyFill="1" applyBorder="1" applyAlignment="1">
      <alignment horizontal="left" vertical="center" indent="1"/>
    </xf>
    <xf numFmtId="0" fontId="25" fillId="12" borderId="27" xfId="4" applyFont="1" applyFill="1" applyBorder="1" applyAlignment="1">
      <alignment horizontal="left" vertical="center" indent="1"/>
    </xf>
    <xf numFmtId="0" fontId="19" fillId="0" borderId="46" xfId="0" applyFont="1" applyBorder="1" applyAlignment="1" applyProtection="1">
      <alignment horizontal="right"/>
    </xf>
    <xf numFmtId="14" fontId="27" fillId="0" borderId="0" xfId="4" applyNumberFormat="1" applyFont="1" applyFill="1" applyBorder="1" applyAlignment="1">
      <alignment horizontal="right" vertical="center" indent="1"/>
    </xf>
    <xf numFmtId="0" fontId="66" fillId="18" borderId="47" xfId="0" applyFont="1" applyFill="1" applyBorder="1" applyAlignment="1">
      <alignment horizontal="center" vertical="center"/>
    </xf>
    <xf numFmtId="0" fontId="66" fillId="18" borderId="52" xfId="0" applyFont="1" applyFill="1" applyBorder="1" applyAlignment="1">
      <alignment horizontal="right" vertical="center"/>
    </xf>
    <xf numFmtId="0" fontId="67" fillId="18" borderId="48" xfId="0" applyFont="1" applyFill="1" applyBorder="1" applyAlignment="1">
      <alignment horizontal="center" vertical="center"/>
    </xf>
    <xf numFmtId="0" fontId="67" fillId="18" borderId="53" xfId="0" applyFont="1" applyFill="1" applyBorder="1" applyAlignment="1">
      <alignment horizontal="right" vertical="center"/>
    </xf>
    <xf numFmtId="0" fontId="68" fillId="18" borderId="48" xfId="0" applyFont="1" applyFill="1" applyBorder="1" applyAlignment="1">
      <alignment horizontal="center" vertical="center"/>
    </xf>
    <xf numFmtId="0" fontId="68" fillId="18" borderId="53" xfId="0" applyFont="1" applyFill="1" applyBorder="1" applyAlignment="1">
      <alignment horizontal="right" vertical="center"/>
    </xf>
    <xf numFmtId="0" fontId="69" fillId="18" borderId="49" xfId="0" applyFont="1" applyFill="1" applyBorder="1" applyAlignment="1">
      <alignment horizontal="center" vertical="center"/>
    </xf>
    <xf numFmtId="0" fontId="69" fillId="18" borderId="54" xfId="0" applyFont="1" applyFill="1" applyBorder="1" applyAlignment="1">
      <alignment horizontal="right" vertical="center"/>
    </xf>
    <xf numFmtId="49" fontId="19" fillId="0" borderId="17" xfId="4" applyNumberFormat="1" applyFont="1" applyFill="1" applyBorder="1" applyAlignment="1">
      <alignment horizontal="left" vertical="center" indent="1"/>
    </xf>
    <xf numFmtId="0" fontId="44" fillId="9" borderId="26" xfId="4" applyFont="1" applyFill="1" applyBorder="1" applyAlignment="1">
      <alignment vertical="center"/>
    </xf>
    <xf numFmtId="0" fontId="29" fillId="9" borderId="10" xfId="4" applyFont="1" applyFill="1" applyBorder="1" applyAlignment="1">
      <alignment vertical="center"/>
    </xf>
    <xf numFmtId="0" fontId="25" fillId="0" borderId="55" xfId="4" applyFont="1" applyFill="1" applyBorder="1" applyAlignment="1">
      <alignment horizontal="left" vertical="center" indent="1"/>
    </xf>
    <xf numFmtId="3" fontId="34" fillId="11" borderId="0" xfId="0" applyNumberFormat="1" applyFont="1" applyFill="1" applyBorder="1" applyAlignment="1">
      <alignment horizontal="center" vertical="center"/>
    </xf>
    <xf numFmtId="49" fontId="7" fillId="0" borderId="0" xfId="0" applyNumberFormat="1" applyFont="1"/>
    <xf numFmtId="169" fontId="19" fillId="0" borderId="61" xfId="4" applyNumberFormat="1" applyFont="1" applyFill="1" applyBorder="1" applyAlignment="1">
      <alignment horizontal="left" vertical="center" indent="1"/>
    </xf>
    <xf numFmtId="49" fontId="19" fillId="0" borderId="61" xfId="4" applyNumberFormat="1" applyFont="1" applyFill="1" applyBorder="1" applyAlignment="1">
      <alignment horizontal="left" vertical="center" indent="1"/>
    </xf>
    <xf numFmtId="0" fontId="25" fillId="2" borderId="0" xfId="4" applyFont="1" applyFill="1" applyBorder="1" applyAlignment="1">
      <alignment horizontal="left" vertical="center" indent="1"/>
    </xf>
    <xf numFmtId="0" fontId="25" fillId="0" borderId="45" xfId="4" applyFont="1" applyFill="1" applyBorder="1" applyAlignment="1">
      <alignment horizontal="left" vertical="center" indent="1"/>
    </xf>
    <xf numFmtId="0" fontId="44" fillId="9" borderId="15" xfId="4" applyFont="1" applyFill="1" applyBorder="1" applyAlignment="1">
      <alignment horizontal="center" vertical="center"/>
    </xf>
    <xf numFmtId="0" fontId="44" fillId="9" borderId="0" xfId="4" applyFont="1" applyFill="1" applyBorder="1" applyAlignment="1">
      <alignment horizontal="center" vertical="center"/>
    </xf>
    <xf numFmtId="0" fontId="29" fillId="9" borderId="15" xfId="4" applyFont="1" applyFill="1" applyBorder="1" applyAlignment="1">
      <alignment horizontal="center" vertical="center"/>
    </xf>
    <xf numFmtId="0" fontId="57" fillId="0" borderId="0" xfId="4" applyFont="1" applyFill="1" applyBorder="1" applyAlignment="1">
      <alignment horizontal="center" vertical="center"/>
    </xf>
    <xf numFmtId="0" fontId="29" fillId="9" borderId="0" xfId="4" applyFont="1" applyFill="1" applyBorder="1" applyAlignment="1">
      <alignment horizontal="center" vertical="center"/>
    </xf>
    <xf numFmtId="0" fontId="70" fillId="19" borderId="62" xfId="4" applyFont="1" applyFill="1" applyBorder="1" applyAlignment="1">
      <alignment horizontal="center" vertical="center"/>
    </xf>
    <xf numFmtId="0" fontId="70" fillId="19" borderId="63" xfId="4" applyFont="1" applyFill="1" applyBorder="1" applyAlignment="1">
      <alignment horizontal="center" vertical="center"/>
    </xf>
    <xf numFmtId="169" fontId="26" fillId="0" borderId="10" xfId="4" applyNumberFormat="1" applyFont="1" applyFill="1" applyBorder="1" applyAlignment="1">
      <alignment horizontal="right" vertical="center" indent="1"/>
    </xf>
    <xf numFmtId="169" fontId="28" fillId="6" borderId="64" xfId="4" applyNumberFormat="1" applyFont="1" applyFill="1" applyBorder="1" applyAlignment="1">
      <alignment horizontal="right" vertical="center" indent="1"/>
    </xf>
    <xf numFmtId="169" fontId="26" fillId="20" borderId="6" xfId="4" applyNumberFormat="1" applyFont="1" applyFill="1" applyBorder="1" applyAlignment="1">
      <alignment horizontal="right" vertical="center" indent="1"/>
    </xf>
    <xf numFmtId="0" fontId="0" fillId="19" borderId="0" xfId="0" applyFill="1"/>
    <xf numFmtId="169" fontId="19" fillId="19" borderId="61" xfId="4" applyNumberFormat="1" applyFont="1" applyFill="1" applyBorder="1" applyAlignment="1">
      <alignment horizontal="left" vertical="center" indent="1"/>
    </xf>
    <xf numFmtId="0" fontId="7" fillId="19" borderId="0" xfId="0" applyFont="1" applyFill="1"/>
    <xf numFmtId="0" fontId="4" fillId="19" borderId="0" xfId="0" applyFont="1" applyFill="1" applyProtection="1"/>
    <xf numFmtId="166" fontId="20" fillId="19" borderId="0" xfId="0" applyNumberFormat="1" applyFont="1" applyFill="1" applyProtection="1"/>
    <xf numFmtId="0" fontId="21" fillId="19" borderId="0" xfId="0" applyFont="1" applyFill="1" applyProtection="1"/>
    <xf numFmtId="0" fontId="5" fillId="19" borderId="0" xfId="0" applyFont="1" applyFill="1" applyProtection="1"/>
    <xf numFmtId="164" fontId="39" fillId="19" borderId="0" xfId="0" applyNumberFormat="1" applyFont="1" applyFill="1" applyProtection="1"/>
    <xf numFmtId="0" fontId="5" fillId="19" borderId="0" xfId="0" applyFont="1" applyFill="1" applyBorder="1" applyAlignment="1" applyProtection="1">
      <alignment horizontal="right"/>
    </xf>
    <xf numFmtId="0" fontId="39" fillId="19" borderId="0" xfId="0" applyFont="1" applyFill="1" applyProtection="1"/>
    <xf numFmtId="0" fontId="42" fillId="19" borderId="0" xfId="0" applyFont="1" applyFill="1" applyProtection="1"/>
    <xf numFmtId="169" fontId="26" fillId="19" borderId="0" xfId="4" applyNumberFormat="1" applyFont="1" applyFill="1" applyBorder="1" applyAlignment="1">
      <alignment horizontal="right" vertical="center" indent="1"/>
    </xf>
    <xf numFmtId="0" fontId="25" fillId="21" borderId="63" xfId="4" applyFont="1" applyFill="1" applyBorder="1" applyAlignment="1">
      <alignment horizontal="left" vertical="center"/>
    </xf>
    <xf numFmtId="0" fontId="39" fillId="22" borderId="0" xfId="0" applyFont="1" applyFill="1" applyProtection="1"/>
    <xf numFmtId="0" fontId="6" fillId="19" borderId="0" xfId="0" applyFont="1" applyFill="1" applyProtection="1"/>
    <xf numFmtId="0" fontId="25" fillId="19" borderId="0" xfId="4" applyFont="1" applyFill="1" applyBorder="1" applyAlignment="1">
      <alignment horizontal="left" vertical="center" indent="1"/>
    </xf>
    <xf numFmtId="169" fontId="27" fillId="19" borderId="0" xfId="4" applyNumberFormat="1" applyFont="1" applyFill="1" applyBorder="1" applyAlignment="1">
      <alignment horizontal="right" vertical="center" indent="1"/>
    </xf>
    <xf numFmtId="169" fontId="19" fillId="19" borderId="0" xfId="4" applyNumberFormat="1" applyFont="1" applyFill="1" applyBorder="1" applyAlignment="1">
      <alignment horizontal="right" vertical="center" indent="1"/>
    </xf>
    <xf numFmtId="0" fontId="4" fillId="19" borderId="0" xfId="0" applyFont="1" applyFill="1" applyBorder="1" applyProtection="1"/>
    <xf numFmtId="0" fontId="5" fillId="19" borderId="0" xfId="0" applyFont="1" applyFill="1" applyBorder="1" applyProtection="1"/>
    <xf numFmtId="165" fontId="19" fillId="19" borderId="0" xfId="0" applyNumberFormat="1" applyFont="1" applyFill="1" applyBorder="1" applyProtection="1"/>
    <xf numFmtId="14" fontId="5" fillId="22" borderId="0" xfId="0" applyNumberFormat="1" applyFont="1" applyFill="1" applyBorder="1" applyProtection="1"/>
    <xf numFmtId="166" fontId="19" fillId="19" borderId="0" xfId="0" applyNumberFormat="1" applyFont="1" applyFill="1" applyAlignment="1" applyProtection="1">
      <alignment horizontal="center" vertical="center"/>
    </xf>
    <xf numFmtId="164" fontId="39" fillId="19" borderId="0" xfId="0" applyNumberFormat="1" applyFont="1" applyFill="1" applyAlignment="1" applyProtection="1">
      <alignment horizontal="center" vertical="center"/>
    </xf>
    <xf numFmtId="0" fontId="5" fillId="19" borderId="0" xfId="0" applyFont="1" applyFill="1" applyAlignment="1" applyProtection="1">
      <alignment horizontal="center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42" fillId="19" borderId="0" xfId="0" applyFont="1" applyFill="1" applyAlignment="1" applyProtection="1">
      <alignment horizontal="center" vertical="center"/>
    </xf>
    <xf numFmtId="0" fontId="4" fillId="19" borderId="0" xfId="0" applyFont="1" applyFill="1" applyAlignment="1" applyProtection="1">
      <alignment horizontal="center" vertical="center"/>
    </xf>
    <xf numFmtId="169" fontId="26" fillId="19" borderId="6" xfId="4" applyNumberFormat="1" applyFont="1" applyFill="1" applyBorder="1" applyAlignment="1">
      <alignment horizontal="right" vertical="center" indent="1"/>
    </xf>
    <xf numFmtId="169" fontId="26" fillId="0" borderId="65" xfId="4" applyNumberFormat="1" applyFont="1" applyFill="1" applyBorder="1" applyAlignment="1">
      <alignment horizontal="right" vertical="center" indent="1"/>
    </xf>
    <xf numFmtId="169" fontId="26" fillId="0" borderId="66" xfId="4" applyNumberFormat="1" applyFont="1" applyFill="1" applyBorder="1" applyAlignment="1">
      <alignment horizontal="right" vertical="center" indent="1"/>
    </xf>
    <xf numFmtId="169" fontId="26" fillId="20" borderId="66" xfId="4" applyNumberFormat="1" applyFont="1" applyFill="1" applyBorder="1" applyAlignment="1">
      <alignment horizontal="right" vertical="center" indent="1"/>
    </xf>
    <xf numFmtId="169" fontId="28" fillId="6" borderId="67" xfId="4" applyNumberFormat="1" applyFont="1" applyFill="1" applyBorder="1" applyAlignment="1">
      <alignment horizontal="right" vertical="center" indent="1"/>
    </xf>
    <xf numFmtId="169" fontId="26" fillId="0" borderId="68" xfId="4" applyNumberFormat="1" applyFont="1" applyFill="1" applyBorder="1" applyAlignment="1">
      <alignment horizontal="right" vertical="center" indent="1"/>
    </xf>
    <xf numFmtId="169" fontId="26" fillId="0" borderId="69" xfId="4" applyNumberFormat="1" applyFont="1" applyFill="1" applyBorder="1" applyAlignment="1">
      <alignment horizontal="right" vertical="center" indent="1"/>
    </xf>
    <xf numFmtId="169" fontId="30" fillId="5" borderId="70" xfId="4" applyNumberFormat="1" applyFont="1" applyFill="1" applyBorder="1" applyAlignment="1">
      <alignment horizontal="right" vertical="center" indent="1"/>
    </xf>
    <xf numFmtId="169" fontId="30" fillId="5" borderId="71" xfId="4" applyNumberFormat="1" applyFont="1" applyFill="1" applyBorder="1" applyAlignment="1">
      <alignment horizontal="right" vertical="center" indent="1"/>
    </xf>
    <xf numFmtId="169" fontId="30" fillId="5" borderId="72" xfId="4" applyNumberFormat="1" applyFont="1" applyFill="1" applyBorder="1" applyAlignment="1">
      <alignment horizontal="right" vertical="center" indent="1"/>
    </xf>
    <xf numFmtId="169" fontId="19" fillId="19" borderId="73" xfId="4" applyNumberFormat="1" applyFont="1" applyFill="1" applyBorder="1" applyAlignment="1">
      <alignment horizontal="left" vertical="center" indent="1"/>
    </xf>
    <xf numFmtId="169" fontId="28" fillId="6" borderId="70" xfId="4" applyNumberFormat="1" applyFont="1" applyFill="1" applyBorder="1" applyAlignment="1">
      <alignment horizontal="right" vertical="center" indent="1"/>
    </xf>
    <xf numFmtId="0" fontId="25" fillId="0" borderId="23" xfId="4" applyFont="1" applyFill="1" applyBorder="1" applyAlignment="1">
      <alignment horizontal="left" vertical="center" indent="1"/>
    </xf>
    <xf numFmtId="3" fontId="34" fillId="11" borderId="23" xfId="0" applyNumberFormat="1" applyFont="1" applyFill="1" applyBorder="1" applyAlignment="1">
      <alignment horizontal="center" vertical="center"/>
    </xf>
    <xf numFmtId="14" fontId="25" fillId="0" borderId="23" xfId="4" applyNumberFormat="1" applyFont="1" applyFill="1" applyBorder="1" applyAlignment="1">
      <alignment horizontal="left" vertical="center" indent="1"/>
    </xf>
    <xf numFmtId="14" fontId="38" fillId="0" borderId="23" xfId="4" applyNumberFormat="1" applyFont="1" applyFill="1" applyBorder="1" applyAlignment="1">
      <alignment horizontal="left" vertical="center" indent="1"/>
    </xf>
    <xf numFmtId="172" fontId="40" fillId="0" borderId="23" xfId="0" applyNumberFormat="1" applyFont="1" applyBorder="1" applyAlignment="1" applyProtection="1">
      <alignment horizontal="center" vertical="center"/>
    </xf>
    <xf numFmtId="169" fontId="26" fillId="0" borderId="76" xfId="4" applyNumberFormat="1" applyFont="1" applyFill="1" applyBorder="1" applyAlignment="1">
      <alignment horizontal="right" vertical="center" indent="1"/>
    </xf>
    <xf numFmtId="169" fontId="30" fillId="5" borderId="77" xfId="4" applyNumberFormat="1" applyFont="1" applyFill="1" applyBorder="1" applyAlignment="1">
      <alignment horizontal="right" vertical="center" indent="1"/>
    </xf>
    <xf numFmtId="169" fontId="30" fillId="5" borderId="78" xfId="4" applyNumberFormat="1" applyFont="1" applyFill="1" applyBorder="1" applyAlignment="1">
      <alignment horizontal="right" vertical="center" indent="1"/>
    </xf>
    <xf numFmtId="0" fontId="0" fillId="0" borderId="79" xfId="0" applyBorder="1"/>
    <xf numFmtId="0" fontId="0" fillId="0" borderId="75" xfId="0" applyBorder="1"/>
    <xf numFmtId="169" fontId="26" fillId="0" borderId="80" xfId="4" applyNumberFormat="1" applyFont="1" applyFill="1" applyBorder="1" applyAlignment="1">
      <alignment horizontal="right" vertical="center" indent="1"/>
    </xf>
    <xf numFmtId="169" fontId="30" fillId="5" borderId="81" xfId="4" applyNumberFormat="1" applyFont="1" applyFill="1" applyBorder="1" applyAlignment="1">
      <alignment horizontal="right" vertical="center" indent="1"/>
    </xf>
    <xf numFmtId="169" fontId="30" fillId="5" borderId="75" xfId="4" applyNumberFormat="1" applyFont="1" applyFill="1" applyBorder="1" applyAlignment="1">
      <alignment horizontal="right" vertical="center" indent="1"/>
    </xf>
    <xf numFmtId="169" fontId="28" fillId="2" borderId="77" xfId="4" applyNumberFormat="1" applyFont="1" applyFill="1" applyBorder="1" applyAlignment="1">
      <alignment horizontal="right" vertical="center" indent="1"/>
    </xf>
    <xf numFmtId="169" fontId="28" fillId="2" borderId="82" xfId="4" applyNumberFormat="1" applyFont="1" applyFill="1" applyBorder="1" applyAlignment="1">
      <alignment horizontal="right" vertical="center" indent="1"/>
    </xf>
    <xf numFmtId="169" fontId="26" fillId="20" borderId="82" xfId="4" applyNumberFormat="1" applyFont="1" applyFill="1" applyBorder="1" applyAlignment="1">
      <alignment horizontal="right" vertical="center" indent="1"/>
    </xf>
    <xf numFmtId="169" fontId="26" fillId="0" borderId="82" xfId="4" applyNumberFormat="1" applyFont="1" applyFill="1" applyBorder="1" applyAlignment="1">
      <alignment horizontal="right" vertical="center" indent="1"/>
    </xf>
    <xf numFmtId="169" fontId="28" fillId="6" borderId="83" xfId="4" applyNumberFormat="1" applyFont="1" applyFill="1" applyBorder="1" applyAlignment="1">
      <alignment horizontal="right" vertical="center" indent="1"/>
    </xf>
    <xf numFmtId="169" fontId="26" fillId="0" borderId="84" xfId="4" applyNumberFormat="1" applyFont="1" applyFill="1" applyBorder="1" applyAlignment="1">
      <alignment horizontal="right" vertical="center" indent="1"/>
    </xf>
    <xf numFmtId="169" fontId="26" fillId="0" borderId="85" xfId="4" applyNumberFormat="1" applyFont="1" applyFill="1" applyBorder="1" applyAlignment="1">
      <alignment horizontal="right" vertical="center" indent="1"/>
    </xf>
    <xf numFmtId="169" fontId="28" fillId="5" borderId="81" xfId="4" applyNumberFormat="1" applyFont="1" applyFill="1" applyBorder="1" applyAlignment="1">
      <alignment horizontal="right" vertical="center" indent="1"/>
    </xf>
    <xf numFmtId="169" fontId="28" fillId="6" borderId="81" xfId="4" applyNumberFormat="1" applyFont="1" applyFill="1" applyBorder="1" applyAlignment="1">
      <alignment horizontal="right" vertical="center" indent="1"/>
    </xf>
    <xf numFmtId="0" fontId="0" fillId="0" borderId="86" xfId="0" applyBorder="1"/>
    <xf numFmtId="0" fontId="7" fillId="0" borderId="79" xfId="0" applyFont="1" applyBorder="1"/>
    <xf numFmtId="169" fontId="26" fillId="7" borderId="81" xfId="4" applyNumberFormat="1" applyFont="1" applyFill="1" applyBorder="1" applyAlignment="1">
      <alignment horizontal="right" vertical="center" indent="1"/>
    </xf>
    <xf numFmtId="169" fontId="26" fillId="8" borderId="82" xfId="4" applyNumberFormat="1" applyFont="1" applyFill="1" applyBorder="1" applyAlignment="1">
      <alignment horizontal="right" vertical="center" indent="1"/>
    </xf>
    <xf numFmtId="0" fontId="4" fillId="0" borderId="79" xfId="0" applyFont="1" applyBorder="1" applyProtection="1"/>
    <xf numFmtId="0" fontId="5" fillId="0" borderId="79" xfId="0" applyFont="1" applyBorder="1" applyProtection="1"/>
    <xf numFmtId="0" fontId="4" fillId="0" borderId="75" xfId="0" applyFont="1" applyBorder="1" applyProtection="1"/>
    <xf numFmtId="44" fontId="30" fillId="5" borderId="81" xfId="14" applyFont="1" applyFill="1" applyBorder="1" applyAlignment="1">
      <alignment horizontal="right" vertical="center" indent="1"/>
    </xf>
    <xf numFmtId="169" fontId="25" fillId="2" borderId="34" xfId="4" applyNumberFormat="1" applyFont="1" applyFill="1" applyBorder="1" applyAlignment="1">
      <alignment horizontal="left" vertical="center" indent="1"/>
    </xf>
    <xf numFmtId="169" fontId="28" fillId="2" borderId="81" xfId="4" applyNumberFormat="1" applyFont="1" applyFill="1" applyBorder="1" applyAlignment="1">
      <alignment horizontal="right" vertical="center" indent="1"/>
    </xf>
    <xf numFmtId="169" fontId="28" fillId="2" borderId="75" xfId="4" applyNumberFormat="1" applyFont="1" applyFill="1" applyBorder="1" applyAlignment="1">
      <alignment horizontal="right" vertical="center" indent="1"/>
    </xf>
    <xf numFmtId="44" fontId="26" fillId="8" borderId="82" xfId="14" applyFont="1" applyFill="1" applyBorder="1" applyAlignment="1">
      <alignment horizontal="right" vertical="center" indent="1"/>
    </xf>
    <xf numFmtId="169" fontId="19" fillId="0" borderId="64" xfId="4" applyNumberFormat="1" applyFont="1" applyFill="1" applyBorder="1" applyAlignment="1">
      <alignment horizontal="left" vertical="center" indent="1"/>
    </xf>
    <xf numFmtId="49" fontId="19" fillId="0" borderId="64" xfId="4" applyNumberFormat="1" applyFont="1" applyFill="1" applyBorder="1" applyAlignment="1">
      <alignment horizontal="left" vertical="center" indent="1"/>
    </xf>
    <xf numFmtId="169" fontId="25" fillId="2" borderId="64" xfId="4" applyNumberFormat="1" applyFont="1" applyFill="1" applyBorder="1" applyAlignment="1">
      <alignment horizontal="left" vertical="center" indent="1"/>
    </xf>
    <xf numFmtId="168" fontId="32" fillId="4" borderId="64" xfId="6" applyNumberFormat="1" applyFont="1" applyFill="1" applyBorder="1" applyAlignment="1">
      <alignment horizontal="left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3" fillId="22" borderId="64" xfId="0" applyFont="1" applyFill="1" applyBorder="1" applyAlignment="1">
      <alignment horizontal="center"/>
    </xf>
    <xf numFmtId="166" fontId="3" fillId="22" borderId="64" xfId="0" applyNumberFormat="1" applyFont="1" applyFill="1" applyBorder="1" applyAlignment="1">
      <alignment horizontal="center"/>
    </xf>
    <xf numFmtId="3" fontId="3" fillId="22" borderId="64" xfId="0" applyNumberFormat="1" applyFont="1" applyFill="1" applyBorder="1" applyAlignment="1">
      <alignment horizontal="center"/>
    </xf>
    <xf numFmtId="3" fontId="66" fillId="22" borderId="64" xfId="0" applyNumberFormat="1" applyFont="1" applyFill="1" applyBorder="1" applyAlignment="1" applyProtection="1">
      <alignment horizontal="center" vertical="center"/>
      <protection locked="0"/>
    </xf>
    <xf numFmtId="3" fontId="66" fillId="22" borderId="64" xfId="0" applyNumberFormat="1" applyFont="1" applyFill="1" applyBorder="1" applyAlignment="1" applyProtection="1">
      <alignment horizontal="center"/>
      <protection locked="0"/>
    </xf>
    <xf numFmtId="3" fontId="66" fillId="22" borderId="64" xfId="0" applyNumberFormat="1" applyFont="1" applyFill="1" applyBorder="1" applyProtection="1">
      <protection locked="0"/>
    </xf>
    <xf numFmtId="3" fontId="67" fillId="22" borderId="64" xfId="0" applyNumberFormat="1" applyFont="1" applyFill="1" applyBorder="1" applyAlignment="1" applyProtection="1">
      <alignment horizontal="center"/>
      <protection locked="0"/>
    </xf>
    <xf numFmtId="3" fontId="67" fillId="22" borderId="64" xfId="0" applyNumberFormat="1" applyFont="1" applyFill="1" applyBorder="1" applyProtection="1">
      <protection locked="0"/>
    </xf>
    <xf numFmtId="3" fontId="68" fillId="22" borderId="64" xfId="0" applyNumberFormat="1" applyFont="1" applyFill="1" applyBorder="1" applyAlignment="1" applyProtection="1">
      <alignment horizontal="center"/>
      <protection locked="0"/>
    </xf>
    <xf numFmtId="3" fontId="68" fillId="22" borderId="64" xfId="0" applyNumberFormat="1" applyFont="1" applyFill="1" applyBorder="1" applyProtection="1">
      <protection locked="0"/>
    </xf>
    <xf numFmtId="3" fontId="69" fillId="22" borderId="64" xfId="0" applyNumberFormat="1" applyFont="1" applyFill="1" applyBorder="1" applyAlignment="1">
      <alignment horizontal="center" vertical="center"/>
    </xf>
    <xf numFmtId="3" fontId="69" fillId="22" borderId="64" xfId="0" applyNumberFormat="1" applyFont="1" applyFill="1" applyBorder="1" applyAlignment="1">
      <alignment horizontal="center"/>
    </xf>
    <xf numFmtId="3" fontId="69" fillId="22" borderId="64" xfId="0" applyNumberFormat="1" applyFont="1" applyFill="1" applyBorder="1"/>
    <xf numFmtId="169" fontId="28" fillId="5" borderId="88" xfId="4" applyNumberFormat="1" applyFont="1" applyFill="1" applyBorder="1" applyAlignment="1">
      <alignment horizontal="right" vertical="center" indent="1"/>
    </xf>
    <xf numFmtId="0" fontId="0" fillId="0" borderId="0" xfId="0"/>
    <xf numFmtId="0" fontId="4" fillId="0" borderId="0" xfId="0" applyFont="1" applyProtection="1"/>
    <xf numFmtId="0" fontId="5" fillId="0" borderId="0" xfId="0" applyFont="1" applyProtection="1"/>
    <xf numFmtId="174" fontId="5" fillId="0" borderId="0" xfId="0" applyNumberFormat="1" applyFont="1" applyProtection="1"/>
    <xf numFmtId="175" fontId="5" fillId="0" borderId="0" xfId="0" applyNumberFormat="1" applyFont="1" applyProtection="1"/>
    <xf numFmtId="14" fontId="71" fillId="19" borderId="0" xfId="0" applyNumberFormat="1" applyFont="1" applyFill="1" applyBorder="1" applyAlignment="1" applyProtection="1">
      <alignment textRotation="255" wrapText="1"/>
    </xf>
    <xf numFmtId="0" fontId="73" fillId="19" borderId="0" xfId="0" applyFont="1" applyFill="1" applyProtection="1"/>
    <xf numFmtId="0" fontId="74" fillId="0" borderId="0" xfId="0" applyFont="1" applyAlignment="1"/>
    <xf numFmtId="0" fontId="34" fillId="19" borderId="0" xfId="0" applyFont="1" applyFill="1"/>
    <xf numFmtId="0" fontId="34" fillId="19" borderId="0" xfId="0" applyFont="1" applyFill="1" applyAlignment="1"/>
    <xf numFmtId="14" fontId="75" fillId="19" borderId="0" xfId="0" applyNumberFormat="1" applyFont="1" applyFill="1" applyBorder="1" applyAlignment="1" applyProtection="1">
      <alignment horizontal="center" vertical="center" textRotation="255"/>
    </xf>
    <xf numFmtId="14" fontId="35" fillId="19" borderId="0" xfId="0" applyNumberFormat="1" applyFont="1" applyFill="1" applyBorder="1" applyAlignment="1" applyProtection="1">
      <alignment horizontal="center" vertical="center" textRotation="255"/>
    </xf>
    <xf numFmtId="0" fontId="76" fillId="22" borderId="0" xfId="0" applyFont="1" applyFill="1" applyAlignment="1" applyProtection="1"/>
    <xf numFmtId="164" fontId="76" fillId="19" borderId="0" xfId="0" applyNumberFormat="1" applyFont="1" applyFill="1" applyAlignment="1" applyProtection="1">
      <alignment horizontal="center" vertical="center"/>
    </xf>
    <xf numFmtId="164" fontId="76" fillId="19" borderId="0" xfId="0" applyNumberFormat="1" applyFont="1" applyFill="1" applyAlignment="1" applyProtection="1"/>
    <xf numFmtId="14" fontId="77" fillId="22" borderId="0" xfId="0" applyNumberFormat="1" applyFont="1" applyFill="1" applyBorder="1" applyProtection="1"/>
    <xf numFmtId="166" fontId="78" fillId="19" borderId="0" xfId="0" applyNumberFormat="1" applyFont="1" applyFill="1" applyAlignment="1" applyProtection="1">
      <alignment horizontal="center" vertical="center"/>
    </xf>
    <xf numFmtId="165" fontId="78" fillId="19" borderId="0" xfId="0" applyNumberFormat="1" applyFont="1" applyFill="1" applyBorder="1" applyProtection="1"/>
    <xf numFmtId="0" fontId="78" fillId="0" borderId="46" xfId="0" applyFont="1" applyBorder="1" applyAlignment="1" applyProtection="1">
      <alignment horizontal="right"/>
    </xf>
    <xf numFmtId="0" fontId="79" fillId="19" borderId="0" xfId="0" applyFont="1" applyFill="1" applyAlignment="1" applyProtection="1">
      <alignment horizontal="center" vertical="center"/>
    </xf>
    <xf numFmtId="0" fontId="77" fillId="19" borderId="0" xfId="0" applyFont="1" applyFill="1" applyAlignment="1" applyProtection="1">
      <alignment horizontal="center" vertical="center"/>
    </xf>
    <xf numFmtId="0" fontId="75" fillId="19" borderId="0" xfId="0" applyFont="1" applyFill="1" applyAlignment="1" applyProtection="1">
      <alignment horizontal="center" vertical="center"/>
    </xf>
    <xf numFmtId="0" fontId="75" fillId="0" borderId="0" xfId="0" applyFont="1" applyProtection="1"/>
    <xf numFmtId="0" fontId="77" fillId="0" borderId="0" xfId="0" applyFont="1" applyProtection="1"/>
    <xf numFmtId="174" fontId="77" fillId="0" borderId="0" xfId="0" applyNumberFormat="1" applyFont="1" applyProtection="1"/>
    <xf numFmtId="0" fontId="49" fillId="0" borderId="0" xfId="0" applyFont="1"/>
    <xf numFmtId="0" fontId="28" fillId="0" borderId="74" xfId="4" applyFont="1" applyFill="1" applyBorder="1" applyAlignment="1">
      <alignment horizontal="left" vertical="center" indent="1"/>
    </xf>
    <xf numFmtId="49" fontId="78" fillId="0" borderId="57" xfId="4" applyNumberFormat="1" applyFont="1" applyFill="1" applyBorder="1" applyAlignment="1">
      <alignment horizontal="center" vertical="center"/>
    </xf>
    <xf numFmtId="0" fontId="78" fillId="0" borderId="57" xfId="4" applyNumberFormat="1" applyFont="1" applyFill="1" applyBorder="1" applyAlignment="1">
      <alignment horizontal="center" vertical="center"/>
    </xf>
    <xf numFmtId="0" fontId="28" fillId="2" borderId="34" xfId="4" applyFont="1" applyFill="1" applyBorder="1" applyAlignment="1">
      <alignment horizontal="left" vertical="center" indent="1"/>
    </xf>
    <xf numFmtId="0" fontId="78" fillId="0" borderId="58" xfId="4" applyNumberFormat="1" applyFont="1" applyFill="1" applyBorder="1" applyAlignment="1">
      <alignment horizontal="center" vertical="center"/>
    </xf>
    <xf numFmtId="49" fontId="78" fillId="0" borderId="56" xfId="4" applyNumberFormat="1" applyFont="1" applyFill="1" applyBorder="1" applyAlignment="1">
      <alignment horizontal="center" vertical="center"/>
    </xf>
    <xf numFmtId="0" fontId="78" fillId="0" borderId="59" xfId="4" applyNumberFormat="1" applyFont="1" applyFill="1" applyBorder="1" applyAlignment="1">
      <alignment horizontal="center" vertical="center"/>
    </xf>
    <xf numFmtId="49" fontId="78" fillId="0" borderId="60" xfId="4" applyNumberFormat="1" applyFont="1" applyFill="1" applyBorder="1" applyAlignment="1">
      <alignment horizontal="center" vertical="center"/>
    </xf>
    <xf numFmtId="0" fontId="30" fillId="2" borderId="5" xfId="4" applyFont="1" applyFill="1" applyBorder="1" applyAlignment="1">
      <alignment horizontal="left" vertical="center" indent="1"/>
    </xf>
    <xf numFmtId="169" fontId="30" fillId="2" borderId="5" xfId="4" applyNumberFormat="1" applyFont="1" applyFill="1" applyBorder="1" applyAlignment="1">
      <alignment horizontal="left" vertical="center" indent="1"/>
    </xf>
    <xf numFmtId="168" fontId="30" fillId="4" borderId="81" xfId="6" applyNumberFormat="1" applyFont="1" applyFill="1" applyBorder="1" applyAlignment="1">
      <alignment horizontal="left" vertical="center"/>
    </xf>
    <xf numFmtId="168" fontId="81" fillId="4" borderId="81" xfId="6" applyNumberFormat="1" applyFont="1" applyFill="1" applyBorder="1" applyAlignment="1">
      <alignment horizontal="left" vertical="center"/>
    </xf>
    <xf numFmtId="168" fontId="28" fillId="4" borderId="81" xfId="6" applyNumberFormat="1" applyFont="1" applyFill="1" applyBorder="1" applyAlignment="1">
      <alignment horizontal="left" vertical="center"/>
    </xf>
    <xf numFmtId="176" fontId="28" fillId="5" borderId="90" xfId="4" applyNumberFormat="1" applyFont="1" applyFill="1" applyBorder="1" applyAlignment="1">
      <alignment horizontal="right" vertical="center" indent="1"/>
    </xf>
    <xf numFmtId="0" fontId="72" fillId="0" borderId="0" xfId="0" applyFont="1" applyBorder="1" applyAlignment="1" applyProtection="1">
      <alignment horizontal="right"/>
    </xf>
    <xf numFmtId="0" fontId="82" fillId="19" borderId="0" xfId="0" applyFont="1" applyFill="1" applyAlignment="1" applyProtection="1"/>
    <xf numFmtId="0" fontId="83" fillId="19" borderId="0" xfId="0" applyFont="1" applyFill="1" applyAlignment="1" applyProtection="1">
      <alignment horizontal="center" vertical="center"/>
    </xf>
    <xf numFmtId="0" fontId="84" fillId="19" borderId="0" xfId="0" applyFont="1" applyFill="1" applyAlignment="1" applyProtection="1">
      <alignment horizontal="center" vertical="center"/>
    </xf>
    <xf numFmtId="0" fontId="35" fillId="19" borderId="0" xfId="0" applyFont="1" applyFill="1" applyAlignment="1" applyProtection="1">
      <alignment horizontal="center" vertical="center"/>
    </xf>
    <xf numFmtId="0" fontId="34" fillId="0" borderId="0" xfId="0" applyFont="1" applyAlignment="1"/>
    <xf numFmtId="0" fontId="72" fillId="19" borderId="0" xfId="0" applyFont="1" applyFill="1" applyBorder="1" applyAlignment="1" applyProtection="1">
      <alignment horizontal="right"/>
    </xf>
    <xf numFmtId="0" fontId="84" fillId="19" borderId="0" xfId="0" applyFont="1" applyFill="1" applyBorder="1" applyAlignment="1" applyProtection="1">
      <alignment horizontal="right"/>
    </xf>
    <xf numFmtId="169" fontId="27" fillId="0" borderId="82" xfId="4" applyNumberFormat="1" applyFont="1" applyFill="1" applyBorder="1" applyAlignment="1">
      <alignment horizontal="right" vertical="center" indent="1"/>
    </xf>
    <xf numFmtId="169" fontId="27" fillId="0" borderId="84" xfId="4" applyNumberFormat="1" applyFont="1" applyFill="1" applyBorder="1" applyAlignment="1">
      <alignment horizontal="right" vertical="center" indent="1"/>
    </xf>
    <xf numFmtId="4" fontId="66" fillId="22" borderId="64" xfId="0" applyNumberFormat="1" applyFont="1" applyFill="1" applyBorder="1" applyAlignment="1" applyProtection="1">
      <alignment horizontal="center"/>
      <protection locked="0"/>
    </xf>
    <xf numFmtId="176" fontId="80" fillId="0" borderId="17" xfId="4" applyNumberFormat="1" applyFont="1" applyFill="1" applyBorder="1" applyAlignment="1">
      <alignment horizontal="right" vertical="center" indent="1"/>
    </xf>
    <xf numFmtId="176" fontId="80" fillId="20" borderId="87" xfId="4" applyNumberFormat="1" applyFont="1" applyFill="1" applyBorder="1" applyAlignment="1">
      <alignment horizontal="right" vertical="center" indent="1"/>
    </xf>
    <xf numFmtId="176" fontId="28" fillId="6" borderId="64" xfId="4" applyNumberFormat="1" applyFont="1" applyFill="1" applyBorder="1" applyAlignment="1">
      <alignment horizontal="right" vertical="center" indent="1"/>
    </xf>
    <xf numFmtId="176" fontId="80" fillId="0" borderId="76" xfId="4" applyNumberFormat="1" applyFont="1" applyFill="1" applyBorder="1" applyAlignment="1">
      <alignment horizontal="right" vertical="center" indent="1"/>
    </xf>
    <xf numFmtId="176" fontId="80" fillId="20" borderId="6" xfId="4" applyNumberFormat="1" applyFont="1" applyFill="1" applyBorder="1" applyAlignment="1">
      <alignment horizontal="right" vertical="center" indent="1"/>
    </xf>
    <xf numFmtId="176" fontId="80" fillId="0" borderId="6" xfId="4" applyNumberFormat="1" applyFont="1" applyFill="1" applyBorder="1" applyAlignment="1">
      <alignment horizontal="right" vertical="center" indent="1"/>
    </xf>
    <xf numFmtId="176" fontId="28" fillId="2" borderId="5" xfId="4" applyNumberFormat="1" applyFont="1" applyFill="1" applyBorder="1" applyAlignment="1">
      <alignment horizontal="right" vertical="center" indent="1"/>
    </xf>
    <xf numFmtId="176" fontId="28" fillId="2" borderId="77" xfId="4" applyNumberFormat="1" applyFont="1" applyFill="1" applyBorder="1" applyAlignment="1">
      <alignment horizontal="right" vertical="center" indent="1"/>
    </xf>
    <xf numFmtId="176" fontId="28" fillId="2" borderId="86" xfId="4" applyNumberFormat="1" applyFont="1" applyFill="1" applyBorder="1" applyAlignment="1">
      <alignment horizontal="right" vertical="center" indent="1"/>
    </xf>
    <xf numFmtId="176" fontId="28" fillId="5" borderId="81" xfId="4" applyNumberFormat="1" applyFont="1" applyFill="1" applyBorder="1" applyAlignment="1">
      <alignment horizontal="right" vertical="center" indent="1"/>
    </xf>
    <xf numFmtId="176" fontId="30" fillId="5" borderId="90" xfId="4" applyNumberFormat="1" applyFont="1" applyFill="1" applyBorder="1" applyAlignment="1">
      <alignment horizontal="right" vertical="center" indent="1"/>
    </xf>
    <xf numFmtId="176" fontId="5" fillId="0" borderId="0" xfId="0" applyNumberFormat="1" applyFont="1" applyProtection="1"/>
    <xf numFmtId="176" fontId="0" fillId="0" borderId="0" xfId="0" applyNumberFormat="1"/>
    <xf numFmtId="176" fontId="28" fillId="0" borderId="74" xfId="4" applyNumberFormat="1" applyFont="1" applyFill="1" applyBorder="1" applyAlignment="1">
      <alignment horizontal="left" vertical="center" indent="1"/>
    </xf>
    <xf numFmtId="176" fontId="80" fillId="20" borderId="17" xfId="4" applyNumberFormat="1" applyFont="1" applyFill="1" applyBorder="1" applyAlignment="1">
      <alignment horizontal="right" vertical="center" indent="1"/>
    </xf>
    <xf numFmtId="176" fontId="80" fillId="0" borderId="89" xfId="4" applyNumberFormat="1" applyFont="1" applyFill="1" applyBorder="1" applyAlignment="1">
      <alignment horizontal="right" vertical="center" indent="1"/>
    </xf>
    <xf numFmtId="176" fontId="28" fillId="4" borderId="81" xfId="6" applyNumberFormat="1" applyFont="1" applyFill="1" applyBorder="1" applyAlignment="1">
      <alignment horizontal="left" vertical="center"/>
    </xf>
    <xf numFmtId="176" fontId="28" fillId="4" borderId="90" xfId="6" applyNumberFormat="1" applyFont="1" applyFill="1" applyBorder="1" applyAlignment="1">
      <alignment horizontal="left" vertical="center"/>
    </xf>
    <xf numFmtId="176" fontId="28" fillId="0" borderId="23" xfId="4" applyNumberFormat="1" applyFont="1" applyFill="1" applyBorder="1" applyAlignment="1">
      <alignment horizontal="left" vertical="center" indent="1"/>
    </xf>
    <xf numFmtId="176" fontId="30" fillId="4" borderId="81" xfId="6" applyNumberFormat="1" applyFont="1" applyFill="1" applyBorder="1" applyAlignment="1">
      <alignment horizontal="left" vertical="center"/>
    </xf>
    <xf numFmtId="0" fontId="25" fillId="0" borderId="45" xfId="4" applyFont="1" applyFill="1" applyBorder="1" applyAlignment="1">
      <alignment horizontal="left" vertical="center" indent="1"/>
    </xf>
    <xf numFmtId="0" fontId="70" fillId="19" borderId="26" xfId="4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right"/>
    </xf>
    <xf numFmtId="0" fontId="44" fillId="9" borderId="39" xfId="4" applyFont="1" applyFill="1" applyBorder="1" applyAlignment="1">
      <alignment vertical="center"/>
    </xf>
    <xf numFmtId="169" fontId="25" fillId="2" borderId="91" xfId="4" applyNumberFormat="1" applyFont="1" applyFill="1" applyBorder="1" applyAlignment="1">
      <alignment horizontal="left" vertical="center" indent="1"/>
    </xf>
    <xf numFmtId="169" fontId="25" fillId="2" borderId="9" xfId="4" applyNumberFormat="1" applyFont="1" applyFill="1" applyBorder="1" applyAlignment="1">
      <alignment horizontal="left" vertical="center" indent="1"/>
    </xf>
    <xf numFmtId="49" fontId="19" fillId="0" borderId="92" xfId="4" applyNumberFormat="1" applyFont="1" applyFill="1" applyBorder="1" applyAlignment="1">
      <alignment vertical="center"/>
    </xf>
    <xf numFmtId="0" fontId="19" fillId="0" borderId="57" xfId="4" applyNumberFormat="1" applyFont="1" applyFill="1" applyBorder="1" applyAlignment="1">
      <alignment vertical="center"/>
    </xf>
    <xf numFmtId="0" fontId="19" fillId="0" borderId="58" xfId="4" applyNumberFormat="1" applyFont="1" applyFill="1" applyBorder="1" applyAlignment="1">
      <alignment vertical="center"/>
    </xf>
    <xf numFmtId="49" fontId="19" fillId="0" borderId="56" xfId="4" applyNumberFormat="1" applyFont="1" applyFill="1" applyBorder="1" applyAlignment="1">
      <alignment vertical="center"/>
    </xf>
    <xf numFmtId="0" fontId="19" fillId="0" borderId="59" xfId="4" applyNumberFormat="1" applyFont="1" applyFill="1" applyBorder="1" applyAlignment="1">
      <alignment vertical="center"/>
    </xf>
    <xf numFmtId="49" fontId="19" fillId="0" borderId="93" xfId="4" applyNumberFormat="1" applyFont="1" applyFill="1" applyBorder="1" applyAlignment="1">
      <alignment vertical="center"/>
    </xf>
    <xf numFmtId="0" fontId="44" fillId="9" borderId="0" xfId="4" applyFont="1" applyFill="1" applyBorder="1" applyAlignment="1">
      <alignment vertical="center"/>
    </xf>
    <xf numFmtId="169" fontId="26" fillId="0" borderId="3" xfId="4" applyNumberFormat="1" applyFont="1" applyFill="1" applyBorder="1" applyAlignment="1">
      <alignment horizontal="right" vertical="center" indent="1"/>
    </xf>
    <xf numFmtId="0" fontId="44" fillId="9" borderId="10" xfId="4" applyFont="1" applyFill="1" applyBorder="1" applyAlignment="1">
      <alignment vertical="center"/>
    </xf>
    <xf numFmtId="169" fontId="26" fillId="0" borderId="7" xfId="4" applyNumberFormat="1" applyFont="1" applyFill="1" applyBorder="1" applyAlignment="1">
      <alignment horizontal="right" vertical="center" indent="1"/>
    </xf>
    <xf numFmtId="0" fontId="44" fillId="9" borderId="94" xfId="4" applyFont="1" applyFill="1" applyBorder="1" applyAlignment="1">
      <alignment vertical="center"/>
    </xf>
    <xf numFmtId="0" fontId="44" fillId="9" borderId="15" xfId="4" applyFont="1" applyFill="1" applyBorder="1" applyAlignment="1">
      <alignment vertical="center"/>
    </xf>
    <xf numFmtId="0" fontId="44" fillId="9" borderId="25" xfId="4" applyFont="1" applyFill="1" applyBorder="1" applyAlignment="1">
      <alignment vertical="center"/>
    </xf>
    <xf numFmtId="169" fontId="19" fillId="0" borderId="11" xfId="4" applyNumberFormat="1" applyFont="1" applyFill="1" applyBorder="1" applyAlignment="1">
      <alignment vertical="center"/>
    </xf>
    <xf numFmtId="169" fontId="19" fillId="0" borderId="12" xfId="4" applyNumberFormat="1" applyFont="1" applyFill="1" applyBorder="1" applyAlignment="1">
      <alignment vertical="center"/>
    </xf>
    <xf numFmtId="0" fontId="0" fillId="0" borderId="26" xfId="0" applyBorder="1"/>
    <xf numFmtId="169" fontId="19" fillId="7" borderId="21" xfId="4" applyNumberFormat="1" applyFont="1" applyFill="1" applyBorder="1" applyAlignment="1">
      <alignment horizontal="left" vertical="center" indent="1"/>
    </xf>
    <xf numFmtId="169" fontId="26" fillId="7" borderId="21" xfId="4" applyNumberFormat="1" applyFont="1" applyFill="1" applyBorder="1" applyAlignment="1">
      <alignment horizontal="right" vertical="center" indent="1"/>
    </xf>
    <xf numFmtId="169" fontId="26" fillId="8" borderId="9" xfId="4" applyNumberFormat="1" applyFont="1" applyFill="1" applyBorder="1" applyAlignment="1">
      <alignment horizontal="right" vertical="center" indent="1"/>
    </xf>
    <xf numFmtId="0" fontId="4" fillId="0" borderId="95" xfId="0" applyFont="1" applyBorder="1" applyProtection="1"/>
    <xf numFmtId="44" fontId="26" fillId="8" borderId="9" xfId="41" applyFont="1" applyFill="1" applyBorder="1" applyAlignment="1">
      <alignment horizontal="right" vertical="center" indent="1"/>
    </xf>
    <xf numFmtId="44" fontId="30" fillId="5" borderId="21" xfId="41" applyFont="1" applyFill="1" applyBorder="1" applyAlignment="1">
      <alignment horizontal="right" vertical="center" indent="1"/>
    </xf>
    <xf numFmtId="169" fontId="19" fillId="0" borderId="96" xfId="4" applyNumberFormat="1" applyFont="1" applyFill="1" applyBorder="1" applyAlignment="1">
      <alignment horizontal="left" vertical="center" indent="1"/>
    </xf>
    <xf numFmtId="169" fontId="26" fillId="0" borderId="96" xfId="4" applyNumberFormat="1" applyFont="1" applyFill="1" applyBorder="1" applyAlignment="1">
      <alignment horizontal="right" vertical="center" indent="1"/>
    </xf>
    <xf numFmtId="0" fontId="57" fillId="0" borderId="0" xfId="4" applyFont="1" applyFill="1" applyBorder="1" applyAlignment="1">
      <alignment horizontal="center" vertical="center"/>
    </xf>
    <xf numFmtId="166" fontId="20" fillId="19" borderId="0" xfId="0" applyNumberFormat="1" applyFont="1" applyFill="1" applyAlignment="1" applyProtection="1">
      <alignment horizontal="center" vertic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29" fillId="9" borderId="15" xfId="4" applyFont="1" applyFill="1" applyBorder="1" applyAlignment="1">
      <alignment horizontal="center" vertical="center"/>
    </xf>
    <xf numFmtId="169" fontId="85" fillId="0" borderId="97" xfId="4" applyNumberFormat="1" applyFont="1" applyFill="1" applyBorder="1" applyAlignment="1">
      <alignment horizontal="center" vertical="center"/>
    </xf>
    <xf numFmtId="169" fontId="85" fillId="0" borderId="10" xfId="4" applyNumberFormat="1" applyFont="1" applyFill="1" applyBorder="1" applyAlignment="1">
      <alignment horizontal="center" vertical="center"/>
    </xf>
    <xf numFmtId="169" fontId="85" fillId="0" borderId="6" xfId="4" applyNumberFormat="1" applyFont="1" applyFill="1" applyBorder="1" applyAlignment="1">
      <alignment horizontal="center" vertical="center"/>
    </xf>
    <xf numFmtId="0" fontId="25" fillId="0" borderId="44" xfId="4" applyFont="1" applyFill="1" applyBorder="1" applyAlignment="1">
      <alignment horizontal="left" vertical="center" indent="1"/>
    </xf>
    <xf numFmtId="0" fontId="25" fillId="0" borderId="45" xfId="4" applyFont="1" applyFill="1" applyBorder="1" applyAlignment="1">
      <alignment horizontal="left" vertical="center" indent="1"/>
    </xf>
    <xf numFmtId="0" fontId="19" fillId="0" borderId="11" xfId="4" applyNumberFormat="1" applyFont="1" applyFill="1" applyBorder="1" applyAlignment="1">
      <alignment horizontal="center" vertical="center"/>
    </xf>
    <xf numFmtId="49" fontId="19" fillId="0" borderId="12" xfId="4" applyNumberFormat="1" applyFont="1" applyFill="1" applyBorder="1" applyAlignment="1">
      <alignment horizontal="center" vertical="center"/>
    </xf>
    <xf numFmtId="0" fontId="29" fillId="9" borderId="0" xfId="4" applyFont="1" applyFill="1" applyBorder="1" applyAlignment="1">
      <alignment horizontal="center" vertical="center"/>
    </xf>
  </cellXfs>
  <cellStyles count="45">
    <cellStyle name="1Tabellentext" xfId="19"/>
    <cellStyle name="2Tabellentext fett" xfId="20"/>
    <cellStyle name="3Tabellentext Zeilenfall" xfId="21"/>
    <cellStyle name="4Tabellentext fett Zeilenfall" xfId="22"/>
    <cellStyle name="Euro" xfId="18"/>
    <cellStyle name="Hyperlink" xfId="36" builtinId="8"/>
    <cellStyle name="Hyperlink 2" xfId="38"/>
    <cellStyle name="Kopfzeile" xfId="23"/>
    <cellStyle name="Month" xfId="10"/>
    <cellStyle name="Muster 1" xfId="24"/>
    <cellStyle name="Prozent 2" xfId="13"/>
    <cellStyle name="Prozent 3" xfId="16"/>
    <cellStyle name="Prozent 3 2" xfId="43"/>
    <cellStyle name="Prozent 4" xfId="44"/>
    <cellStyle name="Standard" xfId="0" builtinId="0"/>
    <cellStyle name="Standard 2" xfId="1"/>
    <cellStyle name="Standard 2 2" xfId="17"/>
    <cellStyle name="Standard 2 3" xfId="35"/>
    <cellStyle name="Standard 3" xfId="11"/>
    <cellStyle name="Standard 3 2" xfId="12"/>
    <cellStyle name="Standard 4" xfId="4"/>
    <cellStyle name="Standard 5" xfId="15"/>
    <cellStyle name="Standard 5 2" xfId="42"/>
    <cellStyle name="Standard 6" xfId="37"/>
    <cellStyle name="Standard 7" xfId="3"/>
    <cellStyle name="Standard 8" xfId="2"/>
    <cellStyle name="Standard 9" xfId="40"/>
    <cellStyle name="Standard Diagramm fett" xfId="25"/>
    <cellStyle name="Standard fett" xfId="26"/>
    <cellStyle name="Standard fett Zeilenfall" xfId="27"/>
    <cellStyle name="Standard fett_Anwenderhilfe" xfId="28"/>
    <cellStyle name="Standard Zeilenfall" xfId="29"/>
    <cellStyle name="Titel" xfId="30"/>
    <cellStyle name="Totals" xfId="9"/>
    <cellStyle name="Überschrift 1 2" xfId="6"/>
    <cellStyle name="Überschrift 2 2" xfId="7"/>
    <cellStyle name="Überschrift 2 Diagramm" xfId="31"/>
    <cellStyle name="Überschrift 3 2" xfId="8"/>
    <cellStyle name="Überschrift 3 Diagramm" xfId="32"/>
    <cellStyle name="Überschrift 5" xfId="5"/>
    <cellStyle name="Undefiniert" xfId="33"/>
    <cellStyle name="Währung" xfId="14" builtinId="4"/>
    <cellStyle name="Währung 2" xfId="39"/>
    <cellStyle name="Währung 3" xfId="41"/>
    <cellStyle name="Windings" xfId="34"/>
  </cellStyles>
  <dxfs count="7">
    <dxf>
      <fill>
        <patternFill patternType="none">
          <bgColor auto="1"/>
        </patternFill>
      </fill>
      <border>
        <vertical/>
        <horizontal/>
      </border>
    </dxf>
    <dxf>
      <font>
        <color theme="1" tint="0.14996795556505021"/>
      </font>
    </dxf>
    <dxf>
      <border diagonalUp="0" diagonalDown="0">
        <left style="dotted">
          <color theme="0" tint="-0.34998626667073579"/>
        </left>
        <right style="dotted">
          <color theme="0" tint="-0.34998626667073579"/>
        </right>
        <top style="thin">
          <color theme="0" tint="-0.34998626667073579"/>
        </top>
        <bottom style="dotted">
          <color theme="0" tint="-0.34998626667073579"/>
        </bottom>
        <vertical/>
        <horizontal/>
      </border>
    </dxf>
    <dxf>
      <font>
        <b val="0"/>
        <i val="0"/>
        <color theme="1" tint="0.34998626667073579"/>
      </font>
    </dxf>
    <dxf>
      <font>
        <b val="0"/>
        <i val="0"/>
        <color theme="1" tint="0.14996795556505021"/>
      </font>
      <fill>
        <patternFill patternType="solid">
          <bgColor theme="4" tint="0.79998168889431442"/>
        </patternFill>
      </fill>
      <border>
        <top/>
        <bottom style="medium">
          <color theme="4" tint="0.39994506668294322"/>
        </bottom>
      </border>
    </dxf>
    <dxf>
      <font>
        <b val="0"/>
        <i val="0"/>
        <color theme="1" tint="0.14996795556505021"/>
      </font>
    </dxf>
    <dxf>
      <font>
        <color theme="1" tint="0.499984740745262"/>
      </font>
      <border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dotted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Cash Receipts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TotalCell" dxfId="1"/>
      <tableStyleElement type="lastTotalCell" dxfId="0"/>
    </tableStyle>
  </tableStyles>
  <colors>
    <mruColors>
      <color rgb="FF308DA8"/>
      <color rgb="FF009999"/>
      <color rgb="FF0066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26"/>
  <c:chart>
    <c:title>
      <c:tx>
        <c:rich>
          <a:bodyPr/>
          <a:lstStyle/>
          <a:p>
            <a:pPr>
              <a:defRPr sz="1200"/>
            </a:pPr>
            <a:r>
              <a:rPr lang="de-DE" sz="1200"/>
              <a:t>F&amp;B REVENUE Outlett</a:t>
            </a:r>
          </a:p>
        </c:rich>
      </c:tx>
    </c:title>
    <c:plotArea>
      <c:layout/>
      <c:pieChart>
        <c:varyColors val="1"/>
        <c:ser>
          <c:idx val="0"/>
          <c:order val="0"/>
          <c:dLbls>
            <c:dLblPos val="bestFit"/>
            <c:showCatName val="1"/>
            <c:showPercent val="1"/>
            <c:showLeaderLines val="1"/>
          </c:dLbls>
          <c:cat>
            <c:strRef>
              <c:f>('#1 '!$C$301,'#1 '!$C$304,'#1 '!$C$307,'#1 '!$C$310,'#1 '!$C$313,'#1 '!$C$316)</c:f>
              <c:strCache>
                <c:ptCount val="6"/>
                <c:pt idx="0">
                  <c:v>Total     Food - Breakfast &amp;  Bevg - Breakfast</c:v>
                </c:pt>
                <c:pt idx="1">
                  <c:v>Total     Food - Dining Room &amp;  Bevg - Dining Room</c:v>
                </c:pt>
                <c:pt idx="2">
                  <c:v>Total     Food - R1## Bar &amp;  Bevg - R1## Bar</c:v>
                </c:pt>
                <c:pt idx="3">
                  <c:v>Total     Food - R2## Bar &amp;  Bevg - R2## Bar</c:v>
                </c:pt>
                <c:pt idx="4">
                  <c:v>Total     Food - Room Service &amp;  Bevg - Room Service</c:v>
                </c:pt>
                <c:pt idx="5">
                  <c:v>Total     Food - Banquets &amp;  Bevg - Banquets</c:v>
                </c:pt>
              </c:strCache>
            </c:strRef>
          </c:cat>
          <c:val>
            <c:numRef>
              <c:f>('#1 '!$L$301,'#1 '!$L$304,'#1 '!$L$307,'#1 '!$L$310,'#1 '!$L$313,'#1 '!$L$316)</c:f>
              <c:numCache>
                <c:formatCode>#,##0.00_ ;[Red]\-#,##0.00\ </c:formatCode>
                <c:ptCount val="6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6.3585406703789383E-3"/>
          <c:y val="0.84153558946369855"/>
        </c:manualLayout>
      </c:layout>
      <c:overlay val="1"/>
    </c:title>
    <c:plotArea>
      <c:layout/>
      <c:pieChart>
        <c:varyColors val="1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dLbls>
            <c:dLbl>
              <c:idx val="0"/>
              <c:layout>
                <c:manualLayout>
                  <c:x val="0.12484128697150715"/>
                  <c:y val="0.14553529387027314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10621255006068998"/>
                  <c:y val="-0.3468664017963217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'!$O$495,'#1 '!$Q$495)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txPr>
    <a:bodyPr/>
    <a:lstStyle/>
    <a:p>
      <a:pPr>
        <a:defRPr sz="1050"/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3.9329448551653282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'!$C$420</c:f>
              <c:strCache>
                <c:ptCount val="1"/>
                <c:pt idx="0">
                  <c:v>TOTAL AVG F&amp;B CHECK</c:v>
                </c:pt>
              </c:strCache>
            </c:strRef>
          </c:tx>
          <c:dLbls>
            <c:dLbl>
              <c:idx val="0"/>
              <c:layout>
                <c:manualLayout>
                  <c:x val="0.24700591549549536"/>
                  <c:y val="-0.36065810977015783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21114260717410341"/>
                  <c:y val="7.3504623511138845E-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'!$O$420,'#1 '!$Q$420)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2.3370222634150591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'!$C$455</c:f>
              <c:strCache>
                <c:ptCount val="1"/>
                <c:pt idx="0">
                  <c:v>TOTAL  COST CREDITS</c:v>
                </c:pt>
              </c:strCache>
            </c:strRef>
          </c:tx>
          <c:dLbls>
            <c:dLbl>
              <c:idx val="0"/>
              <c:layout>
                <c:manualLayout>
                  <c:x val="0.20344454241275389"/>
                  <c:y val="0.21557897526597328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27772997890146123"/>
                  <c:y val="9.9897898755000394E-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'!$O$455,'#1 '!$Q$455)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baseline="0"/>
              <a:t>TOTAL FOOD COVERS</a:t>
            </a:r>
            <a:endParaRPr lang="de-DE" sz="1100"/>
          </a:p>
        </c:rich>
      </c:tx>
      <c:layout>
        <c:manualLayout>
          <c:xMode val="edge"/>
          <c:yMode val="edge"/>
          <c:x val="8.1514773484630144E-4"/>
          <c:y val="0.85870978516703933"/>
        </c:manualLayout>
      </c:layout>
      <c:overlay val="1"/>
    </c:title>
    <c:plotArea>
      <c:layout/>
      <c:pieChart>
        <c:varyColors val="1"/>
        <c:ser>
          <c:idx val="0"/>
          <c:order val="0"/>
          <c:tx>
            <c:strRef>
              <c:f>'#1 '!$C$381</c:f>
              <c:strCache>
                <c:ptCount val="1"/>
                <c:pt idx="0">
                  <c:v>TOTAL FOOD COVERS</c:v>
                </c:pt>
              </c:strCache>
            </c:strRef>
          </c:tx>
          <c:dLbls>
            <c:dLbl>
              <c:idx val="0"/>
              <c:layout>
                <c:manualLayout>
                  <c:x val="2.5878390201225121E-2"/>
                  <c:y val="-0.11370896819715637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8.8986439195100728E-2"/>
                  <c:y val="-0.32450898183182203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'!$O$381,'#1 '!$Q$381)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4.3824871404891013E-3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14447582537328688"/>
                  <c:y val="-0.47906288706075018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'!$O$496,'#1 '!$Q$496)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4.7314651430452118E-3"/>
          <c:y val="0.8525217978561177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'!$C$394</c:f>
              <c:strCache>
                <c:ptCount val="1"/>
                <c:pt idx="0">
                  <c:v>TOTAL AUSLASTUNG F&amp;B</c:v>
                </c:pt>
              </c:strCache>
            </c:strRef>
          </c:tx>
          <c:dLbls>
            <c:dLbl>
              <c:idx val="0"/>
              <c:layout>
                <c:manualLayout>
                  <c:x val="0.21465479213818892"/>
                  <c:y val="0.22828477384805027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15006114032721668"/>
                  <c:y val="-0.50011234486901368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'!$O$394,'#1 '!$Q$394)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1.5247641337630881E-2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'!$C$464</c:f>
              <c:strCache>
                <c:ptCount val="1"/>
                <c:pt idx="0">
                  <c:v>Food GP%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14447582537328688"/>
                  <c:y val="-0.47906288706075018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'!$O$464,'#1 '!$Q$464)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1.9969324850519821E-2"/>
          <c:y val="0.83529913527316746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dLbls>
            <c:dLbl>
              <c:idx val="0"/>
              <c:layout>
                <c:manualLayout>
                  <c:x val="0.30398737955370575"/>
                  <c:y val="-0.35077386602546168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27810048618675182"/>
                  <c:y val="0.1174664123409283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'!$O$407,'#1 '!$Q$407)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1.1744641614579198E-3"/>
          <c:y val="0.850122687315369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'!$C$469</c:f>
              <c:strCache>
                <c:ptCount val="1"/>
                <c:pt idx="0">
                  <c:v>Beverage GP%</c:v>
                </c:pt>
              </c:strCache>
            </c:strRef>
          </c:tx>
          <c:dLbls>
            <c:dLbl>
              <c:idx val="0"/>
              <c:layout>
                <c:manualLayout>
                  <c:x val="0.20344454241275395"/>
                  <c:y val="0.21557897526597328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26128169181252048"/>
                  <c:y val="7.32295499341271E-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'!$O$410,'#1 '!$Q$410)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26"/>
  <c:chart>
    <c:title>
      <c:tx>
        <c:rich>
          <a:bodyPr rot="0"/>
          <a:lstStyle/>
          <a:p>
            <a:pPr>
              <a:defRPr/>
            </a:pPr>
            <a:r>
              <a:rPr lang="de-DE"/>
              <a:t>Vergleich Budget / Aufgelaufen</a:t>
            </a:r>
          </a:p>
        </c:rich>
      </c:tx>
    </c:title>
    <c:autoTitleDeleted val="1"/>
    <c:plotArea>
      <c:layout>
        <c:manualLayout>
          <c:layoutTarget val="inner"/>
          <c:xMode val="edge"/>
          <c:yMode val="edge"/>
          <c:x val="0.20864200000000024"/>
          <c:y val="0.14873700000000123"/>
          <c:w val="0.78740199999999949"/>
          <c:h val="0.47898000000000257"/>
        </c:manualLayout>
      </c:layout>
      <c:barChart>
        <c:barDir val="col"/>
        <c:grouping val="clustered"/>
        <c:ser>
          <c:idx val="0"/>
          <c:order val="0"/>
          <c:tx>
            <c:strRef>
              <c:f>'#1 '!$U$239</c:f>
              <c:strCache>
                <c:ptCount val="1"/>
                <c:pt idx="0">
                  <c:v>Budget</c:v>
                </c:pt>
              </c:strCache>
            </c:strRef>
          </c:tx>
          <c:dLbls>
            <c:dLblPos val="ctr"/>
            <c:showVal val="1"/>
          </c:dLbls>
          <c:cat>
            <c:strRef>
              <c:f>'#1 '!$T$240:$T$248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'#1 '!$U$240:$U$248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dLbls>
            <c:dLblPos val="ctr"/>
            <c:showVal val="1"/>
          </c:dLbls>
          <c:cat>
            <c:strRef>
              <c:f>'#1 '!$T$240:$T$248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'#1 '!$V$240:$V$248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Val val="1"/>
        </c:dLbls>
        <c:gapWidth val="40"/>
        <c:overlap val="-10"/>
        <c:axId val="57102720"/>
        <c:axId val="57104256"/>
      </c:barChart>
      <c:catAx>
        <c:axId val="57102720"/>
        <c:scaling>
          <c:orientation val="minMax"/>
        </c:scaling>
        <c:axPos val="b"/>
        <c:numFmt formatCode="General" sourceLinked="1"/>
        <c:tickLblPos val="nextTo"/>
        <c:txPr>
          <a:bodyPr rot="-5400000"/>
          <a:lstStyle/>
          <a:p>
            <a:pPr>
              <a:defRPr/>
            </a:pPr>
            <a:endParaRPr lang="de-DE"/>
          </a:p>
        </c:txPr>
        <c:crossAx val="57104256"/>
        <c:crosses val="autoZero"/>
        <c:auto val="1"/>
        <c:lblAlgn val="ctr"/>
        <c:lblOffset val="100"/>
        <c:noMultiLvlLbl val="1"/>
      </c:catAx>
      <c:valAx>
        <c:axId val="57104256"/>
        <c:scaling>
          <c:logBase val="10"/>
          <c:orientation val="minMax"/>
        </c:scaling>
        <c:delete val="1"/>
        <c:axPos val="l"/>
        <c:majorGridlines/>
        <c:numFmt formatCode="0" sourceLinked="1"/>
        <c:tickLblPos val="none"/>
        <c:crossAx val="57102720"/>
        <c:crosses val="autoZero"/>
        <c:crossBetween val="between"/>
        <c:majorUnit val="125"/>
        <c:minorUnit val="62.5"/>
        <c:dispUnits>
          <c:builtInUnit val="millions"/>
          <c:dispUnitsLbl/>
        </c:dispUnits>
      </c:valAx>
      <c:dTable>
        <c:showHorzBorder val="1"/>
        <c:showVertBorder val="1"/>
        <c:showOutline val="1"/>
      </c:dTable>
      <c:spPr>
        <a:noFill/>
        <a:ln w="25400">
          <a:noFill/>
        </a:ln>
      </c:spPr>
    </c:plotArea>
    <c:legend>
      <c:legendPos val="l"/>
    </c:legend>
    <c:plotVisOnly val="1"/>
    <c:dispBlanksAs val="gap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26"/>
  <c:chart>
    <c:title>
      <c:tx>
        <c:rich>
          <a:bodyPr/>
          <a:lstStyle/>
          <a:p>
            <a:pPr algn="ctr">
              <a:defRPr sz="1200"/>
            </a:pPr>
            <a:r>
              <a:rPr lang="en-US" sz="1200">
                <a:solidFill>
                  <a:sysClr val="windowText" lastClr="000000"/>
                </a:solidFill>
              </a:rPr>
              <a:t>REV F&amp;B AUFGELAUFEN</a:t>
            </a:r>
          </a:p>
        </c:rich>
      </c:tx>
    </c:title>
    <c:plotArea>
      <c:layout/>
      <c:pieChart>
        <c:varyColors val="1"/>
        <c:ser>
          <c:idx val="0"/>
          <c:order val="0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dLbls>
            <c:txPr>
              <a:bodyPr/>
              <a:lstStyle/>
              <a:p>
                <a:pPr>
                  <a:defRPr sz="1000"/>
                </a:pPr>
                <a:endParaRPr lang="de-DE"/>
              </a:p>
            </c:txPr>
            <c:dLblPos val="inEnd"/>
            <c:showCatName val="1"/>
            <c:showPercent val="1"/>
            <c:showLeaderLines val="1"/>
          </c:dLbls>
          <c:cat>
            <c:strRef>
              <c:f>('#1 '!$T$240,'#1 '!$T$241,'#1 '!$T$242,'#1 '!$T$243,'#1 '!$T$244,'#1 '!$T$245,'#1 '!$T$246,'#1 '!$T$247,'#1 '!$T$248)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('#1 '!$V$240,'#1 '!$V$241,'#1 '!$V$242,'#1 '!$V$243,'#1 '!$V$244,'#1 '!$V$245,'#1 '!$V$246,'#1 '!$V$247,'#1 '!$V$248)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  <c:dispBlanksAs val="zero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sz="1000"/>
                </a:pPr>
                <a:endParaRPr lang="de-DE"/>
              </a:p>
            </c:txPr>
            <c:dLblPos val="t"/>
            <c:showVal val="1"/>
          </c:dLbls>
          <c:yVal>
            <c:numRef>
              <c:f>'#1 '!$D$333:$K$333</c:f>
              <c:numCache>
                <c:formatCode>#,##0.00_ ;[Red]\-#,##0.00\ </c:formatCode>
                <c:ptCount val="8"/>
                <c:pt idx="1">
                  <c:v>5422</c:v>
                </c:pt>
              </c:numCache>
            </c:numRef>
          </c:yVal>
          <c:smooth val="1"/>
        </c:ser>
        <c:dLbls>
          <c:showVal val="1"/>
        </c:dLbls>
        <c:axId val="57212928"/>
        <c:axId val="57214464"/>
      </c:scatterChart>
      <c:valAx>
        <c:axId val="57212928"/>
        <c:scaling>
          <c:orientation val="minMax"/>
        </c:scaling>
        <c:axPos val="b"/>
        <c:numFmt formatCode="ddd" sourceLinked="1"/>
        <c:majorTickMark val="none"/>
        <c:tickLblPos val="nextTo"/>
        <c:txPr>
          <a:bodyPr/>
          <a:lstStyle/>
          <a:p>
            <a:pPr>
              <a:defRPr sz="700"/>
            </a:pPr>
            <a:endParaRPr lang="de-DE"/>
          </a:p>
        </c:txPr>
        <c:crossAx val="57214464"/>
        <c:crosses val="autoZero"/>
        <c:crossBetween val="midCat"/>
      </c:valAx>
      <c:valAx>
        <c:axId val="57214464"/>
        <c:scaling>
          <c:orientation val="minMax"/>
        </c:scaling>
        <c:delete val="1"/>
        <c:axPos val="l"/>
        <c:majorGridlines/>
        <c:numFmt formatCode="#,##0.00_ ;[Red]\-#,##0.00\ " sourceLinked="1"/>
        <c:majorTickMark val="none"/>
        <c:tickLblPos val="none"/>
        <c:crossAx val="57212928"/>
        <c:crosses val="autoZero"/>
        <c:crossBetween val="midCat"/>
      </c:valAx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'!$D$332:$K$332</c:f>
              <c:numCache>
                <c:formatCode>#,##0.00_ ;[Red]\-#,##0.00\ </c:formatCode>
                <c:ptCount val="8"/>
                <c:pt idx="1">
                  <c:v>8582</c:v>
                </c:pt>
              </c:numCache>
            </c:numRef>
          </c:yVal>
          <c:smooth val="1"/>
        </c:ser>
        <c:dLbls>
          <c:showVal val="1"/>
        </c:dLbls>
        <c:axId val="57243136"/>
        <c:axId val="57244672"/>
      </c:scatterChart>
      <c:valAx>
        <c:axId val="57243136"/>
        <c:scaling>
          <c:orientation val="minMax"/>
        </c:scaling>
        <c:axPos val="b"/>
        <c:numFmt formatCode="ddd" sourceLinked="1"/>
        <c:majorTickMark val="none"/>
        <c:tickLblPos val="nextTo"/>
        <c:crossAx val="57244672"/>
        <c:crosses val="autoZero"/>
        <c:crossBetween val="midCat"/>
      </c:valAx>
      <c:valAx>
        <c:axId val="57244672"/>
        <c:scaling>
          <c:orientation val="minMax"/>
        </c:scaling>
        <c:delete val="1"/>
        <c:axPos val="l"/>
        <c:majorGridlines/>
        <c:numFmt formatCode="#,##0.00_ ;[Red]\-#,##0.00\ " sourceLinked="1"/>
        <c:majorTickMark val="none"/>
        <c:tickLblPos val="none"/>
        <c:crossAx val="57243136"/>
        <c:crosses val="autoZero"/>
        <c:crossBetween val="midCat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'!$C$291</c:f>
              <c:strCache>
                <c:ptCount val="1"/>
                <c:pt idx="0">
                  <c:v>OCC (%)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'!$D$291:$K$291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57277056"/>
        <c:axId val="57303424"/>
      </c:scatterChart>
      <c:valAx>
        <c:axId val="57277056"/>
        <c:scaling>
          <c:orientation val="minMax"/>
        </c:scaling>
        <c:axPos val="b"/>
        <c:numFmt formatCode="ddd" sourceLinked="1"/>
        <c:tickLblPos val="nextTo"/>
        <c:crossAx val="57303424"/>
        <c:crosses val="autoZero"/>
        <c:crossBetween val="midCat"/>
      </c:valAx>
      <c:valAx>
        <c:axId val="57303424"/>
        <c:scaling>
          <c:orientation val="minMax"/>
        </c:scaling>
        <c:axPos val="l"/>
        <c:majorGridlines/>
        <c:numFmt formatCode="#,##0.00_ ;[Red]\-#,##0.00\ " sourceLinked="1"/>
        <c:tickLblPos val="none"/>
        <c:crossAx val="57277056"/>
        <c:crosses val="autoZero"/>
        <c:crossBetween val="midCat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'!$D$407:$K$407</c:f>
              <c:numCache>
                <c:formatCode>#,##0.00_ ;[Red]\-#,##0.00\ </c:formatCode>
                <c:ptCount val="8"/>
                <c:pt idx="1">
                  <c:v>769.84</c:v>
                </c:pt>
              </c:numCache>
            </c:numRef>
          </c:yVal>
          <c:smooth val="1"/>
        </c:ser>
        <c:dLbls>
          <c:showVal val="1"/>
        </c:dLbls>
        <c:axId val="57348096"/>
        <c:axId val="57349632"/>
      </c:scatterChart>
      <c:valAx>
        <c:axId val="57348096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349632"/>
        <c:crosses val="autoZero"/>
        <c:crossBetween val="midCat"/>
      </c:valAx>
      <c:valAx>
        <c:axId val="57349632"/>
        <c:scaling>
          <c:orientation val="minMax"/>
        </c:scaling>
        <c:axPos val="l"/>
        <c:majorGridlines/>
        <c:numFmt formatCode="0_);\-0_)" sourceLinked="1"/>
        <c:majorTickMark val="none"/>
        <c:tickLblPos val="none"/>
        <c:crossAx val="57348096"/>
        <c:crosses val="autoZero"/>
        <c:crossBetween val="midCat"/>
      </c:valAx>
      <c:spPr>
        <a:gradFill rotWithShape="1">
          <a:gsLst>
            <a:gs pos="0">
              <a:schemeClr val="accent2">
                <a:tint val="50000"/>
                <a:satMod val="300000"/>
              </a:schemeClr>
            </a:gs>
            <a:gs pos="35000">
              <a:schemeClr val="accent2">
                <a:tint val="37000"/>
                <a:satMod val="300000"/>
              </a:schemeClr>
            </a:gs>
            <a:gs pos="100000">
              <a:schemeClr val="accent2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'!$D$495:$K$495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57365632"/>
        <c:axId val="57367168"/>
      </c:scatterChart>
      <c:valAx>
        <c:axId val="57365632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367168"/>
        <c:crosses val="autoZero"/>
        <c:crossBetween val="midCat"/>
      </c:valAx>
      <c:valAx>
        <c:axId val="57367168"/>
        <c:scaling>
          <c:orientation val="minMax"/>
        </c:scaling>
        <c:axPos val="l"/>
        <c:majorGridlines/>
        <c:numFmt formatCode="0_);\-0_)" sourceLinked="1"/>
        <c:majorTickMark val="none"/>
        <c:tickLblPos val="none"/>
        <c:crossAx val="57365632"/>
        <c:crosses val="autoZero"/>
        <c:crossBetween val="midCat"/>
      </c:valAx>
      <c:spPr>
        <a:gradFill>
          <a:gsLst>
            <a:gs pos="0">
              <a:srgbClr val="92D050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0" scaled="0"/>
        </a:gradFill>
      </c:spPr>
    </c:plotArea>
    <c:plotVisOnly val="1"/>
  </c:chart>
  <c:spPr>
    <a:noFill/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trendline>
            <c:trendlineType val="linear"/>
          </c:trendline>
          <c:yVal>
            <c:numRef>
              <c:f>'#1 '!$D$496:$K$496</c:f>
              <c:numCache>
                <c:formatCode>#,##0.00_ ;[Red]\-#,##0.00\ </c:formatCode>
                <c:ptCount val="8"/>
                <c:pt idx="1">
                  <c:v>0</c:v>
                </c:pt>
              </c:numCache>
            </c:numRef>
          </c:yVal>
          <c:smooth val="1"/>
        </c:ser>
        <c:dLbls>
          <c:showVal val="1"/>
        </c:dLbls>
        <c:axId val="57404032"/>
        <c:axId val="57405824"/>
      </c:scatterChart>
      <c:valAx>
        <c:axId val="57404032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405824"/>
        <c:crosses val="autoZero"/>
        <c:crossBetween val="midCat"/>
      </c:valAx>
      <c:valAx>
        <c:axId val="57405824"/>
        <c:scaling>
          <c:orientation val="minMax"/>
        </c:scaling>
        <c:axPos val="l"/>
        <c:majorGridlines/>
        <c:numFmt formatCode="0_);\-0_)" sourceLinked="1"/>
        <c:majorTickMark val="none"/>
        <c:tickLblPos val="none"/>
        <c:crossAx val="57404032"/>
        <c:crosses val="autoZero"/>
        <c:crossBetween val="midCat"/>
      </c:valAx>
      <c:spPr>
        <a:gradFill>
          <a:gsLst>
            <a:gs pos="0">
              <a:srgbClr val="92D050"/>
            </a:gs>
            <a:gs pos="53000">
              <a:srgbClr val="D4DEFF"/>
            </a:gs>
            <a:gs pos="83000">
              <a:srgbClr val="D4DEFF"/>
            </a:gs>
            <a:gs pos="100000">
              <a:srgbClr val="96AB94"/>
            </a:gs>
          </a:gsLst>
          <a:lin ang="0" scaled="0"/>
        </a:gradFill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>
        <c:manualLayout>
          <c:layoutTarget val="inner"/>
          <c:xMode val="edge"/>
          <c:yMode val="edge"/>
          <c:x val="4.1763201526229123E-2"/>
          <c:y val="0.4052121212121213"/>
          <c:w val="0.91854944568593955"/>
          <c:h val="0.3517375328083967"/>
        </c:manualLayout>
      </c:layout>
      <c:scatterChart>
        <c:scatterStyle val="smoothMarker"/>
        <c:ser>
          <c:idx val="0"/>
          <c:order val="0"/>
          <c:tx>
            <c:strRef>
              <c:f>'#1 '!$C$608</c:f>
              <c:strCache>
                <c:ptCount val="1"/>
                <c:pt idx="0">
                  <c:v>Beschäftigungsgrad (Auslastung) F&amp;B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'!$D$608:$K$608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57454592"/>
        <c:axId val="57456128"/>
      </c:scatterChart>
      <c:valAx>
        <c:axId val="57454592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456128"/>
        <c:crosses val="autoZero"/>
        <c:crossBetween val="midCat"/>
      </c:valAx>
      <c:valAx>
        <c:axId val="57456128"/>
        <c:scaling>
          <c:orientation val="minMax"/>
        </c:scaling>
        <c:axPos val="l"/>
        <c:majorGridlines/>
        <c:numFmt formatCode="0_);\-0_)" sourceLinked="1"/>
        <c:majorTickMark val="none"/>
        <c:tickLblPos val="none"/>
        <c:crossAx val="57454592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6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'!$C$580</c:f>
              <c:strCache>
                <c:ptCount val="1"/>
                <c:pt idx="0">
                  <c:v>Food Umsatz pro Gast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trendline>
            <c:trendlineType val="linear"/>
          </c:trendline>
          <c:yVal>
            <c:numRef>
              <c:f>'#1 '!$D$580:$K$580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116721536"/>
        <c:axId val="116723072"/>
      </c:scatterChart>
      <c:valAx>
        <c:axId val="116721536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116723072"/>
        <c:crosses val="autoZero"/>
        <c:crossBetween val="midCat"/>
      </c:valAx>
      <c:valAx>
        <c:axId val="116723072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one"/>
        <c:crossAx val="116721536"/>
        <c:crosses val="autoZero"/>
        <c:crossBetween val="midCat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'!$C$581</c:f>
              <c:strCache>
                <c:ptCount val="1"/>
                <c:pt idx="0">
                  <c:v>Beverage Umsatz pro Gast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trendline>
            <c:trendlineType val="linear"/>
          </c:trendline>
          <c:yVal>
            <c:numRef>
              <c:f>'#1 '!$D$581:$K$581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116768768"/>
        <c:axId val="116770304"/>
      </c:scatterChart>
      <c:valAx>
        <c:axId val="116768768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116770304"/>
        <c:crosses val="autoZero"/>
        <c:crossBetween val="midCat"/>
      </c:valAx>
      <c:valAx>
        <c:axId val="116770304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one"/>
        <c:crossAx val="116768768"/>
        <c:crosses val="autoZero"/>
        <c:crossBetween val="midCat"/>
      </c:valAx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'!$C$583</c:f>
              <c:strCache>
                <c:ptCount val="1"/>
                <c:pt idx="0">
                  <c:v>UMSATZ Relation Beverage zu Food in %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'!$D$583:$K$583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57500800"/>
        <c:axId val="57502336"/>
      </c:scatterChart>
      <c:valAx>
        <c:axId val="57500800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502336"/>
        <c:crosses val="autoZero"/>
        <c:crossBetween val="midCat"/>
      </c:valAx>
      <c:valAx>
        <c:axId val="57502336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one"/>
        <c:crossAx val="57500800"/>
        <c:crosses val="autoZero"/>
        <c:crossBetween val="midCat"/>
      </c:valAx>
      <c:spPr>
        <a:gradFill rotWithShape="1">
          <a:gsLst>
            <a:gs pos="0">
              <a:schemeClr val="accent2">
                <a:tint val="50000"/>
                <a:satMod val="300000"/>
              </a:schemeClr>
            </a:gs>
            <a:gs pos="35000">
              <a:schemeClr val="accent2">
                <a:tint val="37000"/>
                <a:satMod val="300000"/>
              </a:schemeClr>
            </a:gs>
            <a:gs pos="100000">
              <a:schemeClr val="accent2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26"/>
  <c:chart>
    <c:title>
      <c:tx>
        <c:rich>
          <a:bodyPr/>
          <a:lstStyle/>
          <a:p>
            <a:pPr algn="ctr" rtl="0">
              <a:defRPr/>
            </a:pPr>
            <a:r>
              <a:rPr lang="de-DE"/>
              <a:t>F&amp;B REVENUE Outlett (€)</a:t>
            </a:r>
          </a:p>
        </c:rich>
      </c:tx>
      <c:layout>
        <c:manualLayout>
          <c:xMode val="edge"/>
          <c:yMode val="edge"/>
          <c:x val="0.4555689836231348"/>
          <c:y val="5.2916666666666834E-2"/>
        </c:manualLayout>
      </c:layout>
      <c:overlay val="1"/>
    </c:title>
    <c:plotArea>
      <c:layout/>
      <c:barChart>
        <c:barDir val="col"/>
        <c:grouping val="clustered"/>
        <c:ser>
          <c:idx val="0"/>
          <c:order val="0"/>
          <c:cat>
            <c:strRef>
              <c:f>('#1 '!$C$301,'#1 '!$C$304,'#1 '!$C$307,'#1 '!$C$310,'#1 '!$C$313,'#1 '!$C$316)</c:f>
              <c:strCache>
                <c:ptCount val="6"/>
                <c:pt idx="0">
                  <c:v>Total     Food - Breakfast &amp;  Bevg - Breakfast</c:v>
                </c:pt>
                <c:pt idx="1">
                  <c:v>Total     Food - Dining Room &amp;  Bevg - Dining Room</c:v>
                </c:pt>
                <c:pt idx="2">
                  <c:v>Total     Food - R1## Bar &amp;  Bevg - R1## Bar</c:v>
                </c:pt>
                <c:pt idx="3">
                  <c:v>Total     Food - R2## Bar &amp;  Bevg - R2## Bar</c:v>
                </c:pt>
                <c:pt idx="4">
                  <c:v>Total     Food - Room Service &amp;  Bevg - Room Service</c:v>
                </c:pt>
                <c:pt idx="5">
                  <c:v>Total     Food - Banquets &amp;  Bevg - Banquets</c:v>
                </c:pt>
              </c:strCache>
            </c:strRef>
          </c:cat>
          <c:val>
            <c:numRef>
              <c:f>('#1 '!$L$301,'#1 '!$L$304,'#1 '!$L$307,'#1 '!$L$310,'#1 '!$L$313,'#1 '!$L$316)</c:f>
              <c:numCache>
                <c:formatCode>#,##0.00_ ;[Red]\-#,##0.00\ </c:formatCode>
                <c:ptCount val="6"/>
              </c:numCache>
            </c:numRef>
          </c:val>
        </c:ser>
        <c:gapWidth val="100"/>
        <c:axId val="56053760"/>
        <c:axId val="56055296"/>
      </c:barChart>
      <c:catAx>
        <c:axId val="56053760"/>
        <c:scaling>
          <c:orientation val="minMax"/>
        </c:scaling>
        <c:axPos val="b"/>
        <c:numFmt formatCode="General" sourceLinked="1"/>
        <c:tickLblPos val="nextTo"/>
        <c:crossAx val="56055296"/>
        <c:crosses val="autoZero"/>
        <c:auto val="1"/>
        <c:lblAlgn val="ctr"/>
        <c:lblOffset val="100"/>
      </c:catAx>
      <c:valAx>
        <c:axId val="56055296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6053760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'!$C$598</c:f>
              <c:strCache>
                <c:ptCount val="1"/>
                <c:pt idx="0">
                  <c:v>Personalkosten in %</c:v>
                </c:pt>
              </c:strCache>
            </c:strRef>
          </c:tx>
          <c:marker>
            <c:symbol val="none"/>
          </c:marker>
          <c:xVal>
            <c:numRef>
              <c:f>'#1 '!$E$279:$K$279</c:f>
              <c:numCache>
                <c:formatCode>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xVal>
          <c:yVal>
            <c:numRef>
              <c:f>'#1 '!$E$598:$K$598</c:f>
              <c:numCache>
                <c:formatCode>#,##0.00_ ;[Red]\-#,##0.00\ </c:formatCode>
                <c:ptCount val="7"/>
              </c:numCache>
            </c:numRef>
          </c:yVal>
          <c:smooth val="1"/>
        </c:ser>
        <c:dLbls>
          <c:showVal val="1"/>
        </c:dLbls>
        <c:axId val="57530624"/>
        <c:axId val="57548800"/>
      </c:scatterChart>
      <c:valAx>
        <c:axId val="57530624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7548800"/>
        <c:crosses val="autoZero"/>
        <c:crossBetween val="midCat"/>
      </c:valAx>
      <c:valAx>
        <c:axId val="57548800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one"/>
        <c:crossAx val="57530624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'!$C$293</c:f>
              <c:strCache>
                <c:ptCount val="1"/>
                <c:pt idx="0">
                  <c:v>RevPar  ($)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'!$D$293:$K$293</c:f>
              <c:numCache>
                <c:formatCode>#,##0.00_ ;[Red]\-#,##0.00\ </c:formatCode>
                <c:ptCount val="8"/>
              </c:numCache>
            </c:numRef>
          </c:yVal>
          <c:smooth val="1"/>
        </c:ser>
        <c:dLbls>
          <c:showVal val="1"/>
        </c:dLbls>
        <c:axId val="57565184"/>
        <c:axId val="57566720"/>
      </c:scatterChart>
      <c:valAx>
        <c:axId val="57565184"/>
        <c:scaling>
          <c:orientation val="minMax"/>
        </c:scaling>
        <c:axPos val="b"/>
        <c:numFmt formatCode="ddd" sourceLinked="1"/>
        <c:tickLblPos val="nextTo"/>
        <c:crossAx val="57566720"/>
        <c:crosses val="autoZero"/>
        <c:crossBetween val="midCat"/>
      </c:valAx>
      <c:valAx>
        <c:axId val="57566720"/>
        <c:scaling>
          <c:orientation val="minMax"/>
        </c:scaling>
        <c:axPos val="l"/>
        <c:majorGridlines/>
        <c:numFmt formatCode="#,##0.00_ ;[Red]\-#,##0.00\ " sourceLinked="1"/>
        <c:tickLblPos val="none"/>
        <c:crossAx val="57565184"/>
        <c:crosses val="autoZero"/>
        <c:crossBetween val="midCat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'!$O$332,'#1 '!$Q$332)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580928"/>
        <c:axId val="57603200"/>
      </c:barChart>
      <c:catAx>
        <c:axId val="57580928"/>
        <c:scaling>
          <c:orientation val="minMax"/>
        </c:scaling>
        <c:axPos val="b"/>
        <c:tickLblPos val="nextTo"/>
        <c:crossAx val="57603200"/>
        <c:crosses val="autoZero"/>
        <c:auto val="1"/>
        <c:lblAlgn val="ctr"/>
        <c:lblOffset val="100"/>
      </c:catAx>
      <c:valAx>
        <c:axId val="57603200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580928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9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'!$O$333,'#1 '!$Q$333)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690368"/>
        <c:axId val="57692160"/>
      </c:barChart>
      <c:catAx>
        <c:axId val="57690368"/>
        <c:scaling>
          <c:orientation val="minMax"/>
        </c:scaling>
        <c:axPos val="b"/>
        <c:tickLblPos val="nextTo"/>
        <c:crossAx val="57692160"/>
        <c:crosses val="autoZero"/>
        <c:auto val="1"/>
        <c:lblAlgn val="ctr"/>
        <c:lblOffset val="100"/>
      </c:catAx>
      <c:valAx>
        <c:axId val="57692160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690368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8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'!$C$420</c:f>
              <c:strCache>
                <c:ptCount val="1"/>
                <c:pt idx="0">
                  <c:v>TOTAL AVG F&amp;B CHECK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'!$O$420,'#1 '!$Q$420)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725312"/>
        <c:axId val="57726848"/>
      </c:barChart>
      <c:catAx>
        <c:axId val="57725312"/>
        <c:scaling>
          <c:orientation val="minMax"/>
        </c:scaling>
        <c:axPos val="b"/>
        <c:tickLblPos val="nextTo"/>
        <c:crossAx val="57726848"/>
        <c:crosses val="autoZero"/>
        <c:auto val="1"/>
        <c:lblAlgn val="ctr"/>
        <c:lblOffset val="100"/>
      </c:catAx>
      <c:valAx>
        <c:axId val="57726848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725312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5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'!$C$381</c:f>
              <c:strCache>
                <c:ptCount val="1"/>
                <c:pt idx="0">
                  <c:v>TOTAL FOOD COVERS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'!$O$381,'#1 '!$Q$381)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739520"/>
        <c:axId val="57753600"/>
      </c:barChart>
      <c:catAx>
        <c:axId val="57739520"/>
        <c:scaling>
          <c:orientation val="minMax"/>
        </c:scaling>
        <c:axPos val="b"/>
        <c:tickLblPos val="nextTo"/>
        <c:crossAx val="57753600"/>
        <c:crosses val="autoZero"/>
        <c:auto val="1"/>
        <c:lblAlgn val="ctr"/>
        <c:lblOffset val="100"/>
      </c:catAx>
      <c:valAx>
        <c:axId val="57753600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739520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'!$C$455</c:f>
              <c:strCache>
                <c:ptCount val="1"/>
                <c:pt idx="0">
                  <c:v>TOTAL  COST CREDITS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'!$O$455,'#1 '!$Q$455)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783808"/>
        <c:axId val="57782272"/>
      </c:barChart>
      <c:valAx>
        <c:axId val="57782272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783808"/>
        <c:crosses val="autoZero"/>
        <c:crossBetween val="between"/>
      </c:valAx>
      <c:catAx>
        <c:axId val="57783808"/>
        <c:scaling>
          <c:orientation val="minMax"/>
        </c:scaling>
        <c:axPos val="b"/>
        <c:tickLblPos val="nextTo"/>
        <c:crossAx val="57782272"/>
        <c:crosses val="autoZero"/>
        <c:auto val="1"/>
        <c:lblAlgn val="ctr"/>
        <c:lblOffset val="100"/>
      </c:cat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6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'!$C$394</c:f>
              <c:strCache>
                <c:ptCount val="1"/>
                <c:pt idx="0">
                  <c:v>TOTAL AUSLASTUNG F&amp;B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'!$O$394,'#1 '!$Q$394)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800576"/>
        <c:axId val="57802112"/>
      </c:barChart>
      <c:catAx>
        <c:axId val="57800576"/>
        <c:scaling>
          <c:orientation val="minMax"/>
        </c:scaling>
        <c:axPos val="b"/>
        <c:tickLblPos val="nextTo"/>
        <c:crossAx val="57802112"/>
        <c:crosses val="autoZero"/>
        <c:auto val="1"/>
        <c:lblAlgn val="ctr"/>
        <c:lblOffset val="100"/>
      </c:catAx>
      <c:valAx>
        <c:axId val="57802112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800576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8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'!$C$495</c:f>
              <c:strCache>
                <c:ptCount val="1"/>
                <c:pt idx="0">
                  <c:v>Total FTEs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'!$O$495,'#1 '!$Q$495)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843712"/>
        <c:axId val="57845248"/>
      </c:barChart>
      <c:catAx>
        <c:axId val="57843712"/>
        <c:scaling>
          <c:orientation val="minMax"/>
        </c:scaling>
        <c:axPos val="b"/>
        <c:tickLblPos val="nextTo"/>
        <c:crossAx val="57845248"/>
        <c:crosses val="autoZero"/>
        <c:auto val="1"/>
        <c:lblAlgn val="ctr"/>
        <c:lblOffset val="100"/>
      </c:catAx>
      <c:valAx>
        <c:axId val="57845248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843712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5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'!$C$496</c:f>
              <c:strCache>
                <c:ptCount val="1"/>
                <c:pt idx="0">
                  <c:v>Total FTEs / HOURS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'!$O$496,'#1 '!$Q$496)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870208"/>
        <c:axId val="57871744"/>
      </c:barChart>
      <c:catAx>
        <c:axId val="57870208"/>
        <c:scaling>
          <c:orientation val="minMax"/>
        </c:scaling>
        <c:axPos val="b"/>
        <c:tickLblPos val="nextTo"/>
        <c:crossAx val="57871744"/>
        <c:crosses val="autoZero"/>
        <c:auto val="1"/>
        <c:lblAlgn val="ctr"/>
        <c:lblOffset val="100"/>
      </c:catAx>
      <c:valAx>
        <c:axId val="57871744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870208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28"/>
  <c:chart>
    <c:title>
      <c:tx>
        <c:rich>
          <a:bodyPr/>
          <a:lstStyle/>
          <a:p>
            <a:pPr>
              <a:defRPr/>
            </a:pPr>
            <a:r>
              <a:rPr lang="en-US"/>
              <a:t>	REV F&amp;B AUFGELAUFEN</a:t>
            </a:r>
          </a:p>
        </c:rich>
      </c:tx>
    </c:title>
    <c:plotArea>
      <c:layout/>
      <c:barChart>
        <c:barDir val="col"/>
        <c:grouping val="clustered"/>
        <c:ser>
          <c:idx val="0"/>
          <c:order val="0"/>
          <c:tx>
            <c:strRef>
              <c:f>'#1 '!$V$239</c:f>
              <c:strCache>
                <c:ptCount val="1"/>
                <c:pt idx="0">
                  <c:v>REV F&amp;B AUFGELAUFEN</c:v>
                </c:pt>
              </c:strCache>
            </c:strRef>
          </c:tx>
          <c:cat>
            <c:strRef>
              <c:f>('#1 '!$T$240,'#1 '!$T$241,'#1 '!$T$242,'#1 '!$T$243,'#1 '!$T$244,'#1 '!$T$245,'#1 '!$T$246,'#1 '!$T$247,'#1 '!$T$248)</c:f>
              <c:strCache>
                <c:ptCount val="9"/>
                <c:pt idx="0">
                  <c:v>TOTAL FOOD &amp; BEVERAGE REVENUE  (€)</c:v>
                </c:pt>
                <c:pt idx="1">
                  <c:v>Food cost</c:v>
                </c:pt>
                <c:pt idx="2">
                  <c:v>Beverage cost</c:v>
                </c:pt>
                <c:pt idx="3">
                  <c:v>Sales (Total Revenue)</c:v>
                </c:pt>
                <c:pt idx="4">
                  <c:v>--</c:v>
                </c:pt>
                <c:pt idx="5">
                  <c:v>--</c:v>
                </c:pt>
                <c:pt idx="6">
                  <c:v>--</c:v>
                </c:pt>
                <c:pt idx="7">
                  <c:v>--</c:v>
                </c:pt>
                <c:pt idx="8">
                  <c:v>--</c:v>
                </c:pt>
              </c:strCache>
            </c:strRef>
          </c:cat>
          <c:val>
            <c:numRef>
              <c:f>('#1 '!$V$240,'#1 '!$V$241,'#1 '!$V$242,'#1 '!$V$243,'#1 '!$V$244,'#1 '!$V$245,'#1 '!$V$246,'#1 '!$V$247,'#1 '!$V$248)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axId val="56072448"/>
        <c:axId val="56090624"/>
      </c:barChart>
      <c:catAx>
        <c:axId val="56072448"/>
        <c:scaling>
          <c:orientation val="minMax"/>
        </c:scaling>
        <c:axPos val="b"/>
        <c:majorTickMark val="none"/>
        <c:tickLblPos val="nextTo"/>
        <c:crossAx val="56090624"/>
        <c:crosses val="autoZero"/>
        <c:auto val="1"/>
        <c:lblAlgn val="ctr"/>
        <c:lblOffset val="100"/>
      </c:catAx>
      <c:valAx>
        <c:axId val="56090624"/>
        <c:scaling>
          <c:orientation val="minMax"/>
        </c:scaling>
        <c:axPos val="l"/>
        <c:majorGridlines/>
        <c:numFmt formatCode="0" sourceLinked="1"/>
        <c:majorTickMark val="none"/>
        <c:tickLblPos val="nextTo"/>
        <c:crossAx val="56072448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  <c:dispBlanksAs val="zero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7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'!$C$407</c:f>
              <c:strCache>
                <c:ptCount val="1"/>
                <c:pt idx="0">
                  <c:v>TOTAL AVG FOOD CHECK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'!$O$407,'#1 '!$Q$407)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901056"/>
        <c:axId val="57902592"/>
      </c:barChart>
      <c:catAx>
        <c:axId val="57901056"/>
        <c:scaling>
          <c:orientation val="minMax"/>
        </c:scaling>
        <c:axPos val="b"/>
        <c:tickLblPos val="nextTo"/>
        <c:crossAx val="57902592"/>
        <c:crosses val="autoZero"/>
        <c:auto val="1"/>
        <c:lblAlgn val="ctr"/>
        <c:lblOffset val="100"/>
      </c:catAx>
      <c:valAx>
        <c:axId val="57902592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901056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29"/>
  <c:chart>
    <c:autoTitleDeleted val="1"/>
    <c:plotArea>
      <c:layout/>
      <c:barChart>
        <c:barDir val="col"/>
        <c:grouping val="clustered"/>
        <c:ser>
          <c:idx val="0"/>
          <c:order val="0"/>
          <c:tx>
            <c:strRef>
              <c:f>'#1 '!$C$368</c:f>
              <c:strCache>
                <c:ptCount val="1"/>
                <c:pt idx="0">
                  <c:v>TOTAL SEATS F&amp;B</c:v>
                </c:pt>
              </c:strCache>
            </c:strRef>
          </c:tx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'!$O$368,'#1 '!$Q$368)</c:f>
              <c:numCache>
                <c:formatCode>#,##0.00_ ;[Red]\-#,##0.00\ </c:formatCode>
                <c:ptCount val="2"/>
              </c:numCache>
            </c:numRef>
          </c:val>
        </c:ser>
        <c:gapWidth val="100"/>
        <c:axId val="57934976"/>
        <c:axId val="57936512"/>
      </c:barChart>
      <c:catAx>
        <c:axId val="57934976"/>
        <c:scaling>
          <c:orientation val="minMax"/>
        </c:scaling>
        <c:axPos val="b"/>
        <c:tickLblPos val="nextTo"/>
        <c:crossAx val="57936512"/>
        <c:crosses val="autoZero"/>
        <c:auto val="1"/>
        <c:lblAlgn val="ctr"/>
        <c:lblOffset val="100"/>
      </c:catAx>
      <c:valAx>
        <c:axId val="57936512"/>
        <c:scaling>
          <c:orientation val="minMax"/>
        </c:scaling>
        <c:axPos val="l"/>
        <c:majorGridlines/>
        <c:numFmt formatCode="#,##0.00_ ;[Red]\-#,##0.00\ " sourceLinked="1"/>
        <c:tickLblPos val="nextTo"/>
        <c:crossAx val="57934976"/>
        <c:crosses val="autoZero"/>
        <c:crossBetween val="between"/>
      </c:valAx>
      <c:dTable>
        <c:showHorzBorder val="1"/>
        <c:showVertBorder val="1"/>
        <c:showOutline val="1"/>
      </c:dTable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6.9902945759512419E-2"/>
          <c:y val="4.7619186021164717E-2"/>
          <c:w val="0.92621403131353885"/>
          <c:h val="0.90774073352845797"/>
        </c:manualLayout>
      </c:layout>
      <c:lineChart>
        <c:grouping val="standard"/>
        <c:ser>
          <c:idx val="0"/>
          <c:order val="0"/>
          <c:tx>
            <c:strRef>
              <c:f>'#1 '!$T$182</c:f>
              <c:strCache>
                <c:ptCount val="1"/>
                <c:pt idx="0">
                  <c:v>TOTAL FOOD &amp; BEVERAGE REVENUE  (€)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'!$V$182:$AB$182</c:f>
              <c:numCache>
                <c:formatCode>#,##0</c:formatCode>
                <c:ptCount val="7"/>
                <c:pt idx="0">
                  <c:v>14004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'#1 '!$T$183</c:f>
              <c:strCache>
                <c:ptCount val="1"/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'!$V$183:$AB$183</c:f>
              <c:numCache>
                <c:formatCode>#,##0</c:formatCode>
                <c:ptCount val="7"/>
                <c:pt idx="0">
                  <c:v>3220142.46</c:v>
                </c:pt>
                <c:pt idx="1">
                  <c:v>3220142.46</c:v>
                </c:pt>
                <c:pt idx="2">
                  <c:v>3290746.09</c:v>
                </c:pt>
                <c:pt idx="3">
                  <c:v>3290746.09</c:v>
                </c:pt>
                <c:pt idx="4">
                  <c:v>3156812.09</c:v>
                </c:pt>
                <c:pt idx="5">
                  <c:v>2943959.2</c:v>
                </c:pt>
                <c:pt idx="6">
                  <c:v>2497138.2000000002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'#1 '!$T$184</c:f>
              <c:strCache>
                <c:ptCount val="1"/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'!$V$184:$AB$184</c:f>
              <c:numCache>
                <c:formatCode>#,##0</c:formatCode>
                <c:ptCount val="7"/>
                <c:pt idx="0">
                  <c:v>2515114.27</c:v>
                </c:pt>
                <c:pt idx="1">
                  <c:v>2538840.27</c:v>
                </c:pt>
                <c:pt idx="2">
                  <c:v>2835713.27</c:v>
                </c:pt>
                <c:pt idx="3">
                  <c:v>2644752.2200000002</c:v>
                </c:pt>
                <c:pt idx="4">
                  <c:v>2621457.2200000002</c:v>
                </c:pt>
                <c:pt idx="5">
                  <c:v>2424834.4</c:v>
                </c:pt>
                <c:pt idx="6">
                  <c:v>2720887.4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'#1 '!$T$185</c:f>
              <c:strCache>
                <c:ptCount val="1"/>
                <c:pt idx="0">
                  <c:v>TOTAL REV F&amp;B per  m²</c:v>
                </c:pt>
              </c:strCache>
            </c:strRef>
          </c:tx>
          <c:spPr>
            <a:ln w="25400">
              <a:solidFill>
                <a:srgbClr val="660066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rgbClr val="660066"/>
                </a:solidFill>
                <a:prstDash val="solid"/>
              </a:ln>
            </c:spPr>
          </c:marker>
          <c:cat>
            <c:numRef>
              <c:f>'#1 '!$V$181:$AB$181</c:f>
              <c:numCache>
                <c:formatCode>dddd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cat>
          <c:val>
            <c:numRef>
              <c:f>'#1 '!$V$185:$AB$185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marker val="1"/>
        <c:axId val="58104448"/>
        <c:axId val="58123008"/>
      </c:lineChart>
      <c:catAx>
        <c:axId val="58104448"/>
        <c:scaling>
          <c:orientation val="minMax"/>
        </c:scaling>
        <c:axPos val="b"/>
        <c:numFmt formatCode="dddd" sourceLinked="1"/>
        <c:maj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8123008"/>
        <c:crosses val="autoZero"/>
        <c:lblAlgn val="ctr"/>
        <c:lblOffset val="100"/>
        <c:tickMarkSkip val="1"/>
      </c:catAx>
      <c:valAx>
        <c:axId val="58123008"/>
        <c:scaling>
          <c:orientation val="minMax"/>
        </c:scaling>
        <c:axPos val="l"/>
        <c:majorGrid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numFmt formatCode="#,##0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8104448"/>
        <c:crosses val="autoZero"/>
        <c:crossBetween val="midCat"/>
      </c:valAx>
      <c:dTable>
        <c:showHorzBorder val="1"/>
        <c:showVertBorder val="1"/>
        <c:showOutline val="1"/>
        <c:showKeys val="1"/>
        <c:spPr>
          <a:ln w="25400">
            <a:noFill/>
          </a:ln>
        </c:sp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</c:chart>
  <c:spPr>
    <a:gradFill rotWithShape="1">
      <a:gsLst>
        <a:gs pos="0">
          <a:schemeClr val="dk1">
            <a:tint val="50000"/>
            <a:satMod val="300000"/>
          </a:schemeClr>
        </a:gs>
        <a:gs pos="35000">
          <a:schemeClr val="dk1">
            <a:tint val="37000"/>
            <a:satMod val="300000"/>
          </a:schemeClr>
        </a:gs>
        <a:gs pos="100000">
          <a:schemeClr val="dk1">
            <a:tint val="15000"/>
            <a:satMod val="350000"/>
          </a:schemeClr>
        </a:gs>
      </a:gsLst>
      <a:lin ang="16200000" scaled="1"/>
    </a:gradFill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99999956" l="0.78740157499999996" r="0.78740157499999996" t="0.98425196899999956" header="0.51181102300000003" footer="0.51181102300000003"/>
    <c:pageSetup paperSize="9" orientation="landscape" horizontalDpi="-3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50931754251616856"/>
          <c:y val="4.7619186021164717E-2"/>
          <c:w val="0.43788886277305211"/>
          <c:h val="0.90774073352845797"/>
        </c:manualLayout>
      </c:layout>
      <c:barChart>
        <c:barDir val="col"/>
        <c:grouping val="clustered"/>
        <c:ser>
          <c:idx val="0"/>
          <c:order val="0"/>
          <c:tx>
            <c:strRef>
              <c:f>'#1 '!$O$182</c:f>
              <c:strCache>
                <c:ptCount val="1"/>
                <c:pt idx="0">
                  <c:v>2015</c:v>
                </c:pt>
              </c:strCache>
            </c:strRef>
          </c:tx>
          <c:spPr>
            <a:pattFill prst="pct50">
              <a:fgClr>
                <a:srgbClr val="FF0000"/>
              </a:fgClr>
              <a:bgClr>
                <a:srgbClr val="FFFFFF"/>
              </a:bgClr>
            </a:pattFill>
            <a:ln w="12700">
              <a:solidFill>
                <a:srgbClr val="FF0000"/>
              </a:solidFill>
              <a:prstDash val="solid"/>
            </a:ln>
          </c:spPr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'#1 '!$O$183</c:f>
              <c:strCache>
                <c:ptCount val="1"/>
                <c:pt idx="0">
                  <c:v>2014</c:v>
                </c:pt>
              </c:strCache>
            </c:strRef>
          </c:tx>
          <c:spPr>
            <a:pattFill prst="pct50">
              <a:fgClr>
                <a:srgbClr val="0000FF"/>
              </a:fgClr>
              <a:bgClr>
                <a:srgbClr val="FFFFFF"/>
              </a:bgClr>
            </a:pattFill>
            <a:ln w="12700">
              <a:solidFill>
                <a:srgbClr val="0000FF"/>
              </a:solidFill>
              <a:prstDash val="solid"/>
            </a:ln>
          </c:spPr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'!$P$183</c:f>
              <c:numCache>
                <c:formatCode>General</c:formatCode>
                <c:ptCount val="1"/>
                <c:pt idx="0">
                  <c:v>350</c:v>
                </c:pt>
              </c:numCache>
            </c:numRef>
          </c:val>
        </c:ser>
        <c:ser>
          <c:idx val="2"/>
          <c:order val="2"/>
          <c:tx>
            <c:strRef>
              <c:f>'#1 '!$O$184</c:f>
              <c:strCache>
                <c:ptCount val="1"/>
                <c:pt idx="0">
                  <c:v>2013</c:v>
                </c:pt>
              </c:strCache>
            </c:strRef>
          </c:tx>
          <c:spPr>
            <a:pattFill prst="pct50">
              <a:fgClr>
                <a:srgbClr val="008000"/>
              </a:fgClr>
              <a:bgClr>
                <a:srgbClr val="FFFFFF"/>
              </a:bgClr>
            </a:pattFill>
            <a:ln w="12700">
              <a:solidFill>
                <a:srgbClr val="008000"/>
              </a:solidFill>
              <a:prstDash val="solid"/>
            </a:ln>
          </c:spPr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'!$P$184</c:f>
              <c:numCache>
                <c:formatCode>General</c:formatCode>
                <c:ptCount val="1"/>
                <c:pt idx="0">
                  <c:v>275</c:v>
                </c:pt>
              </c:numCache>
            </c:numRef>
          </c:val>
        </c:ser>
        <c:ser>
          <c:idx val="3"/>
          <c:order val="3"/>
          <c:tx>
            <c:strRef>
              <c:f>'#1 '!$O$185</c:f>
              <c:strCache>
                <c:ptCount val="1"/>
                <c:pt idx="0">
                  <c:v>2016</c:v>
                </c:pt>
              </c:strCache>
            </c:strRef>
          </c:tx>
          <c:cat>
            <c:numRef>
              <c:f>'#1 '!$O$182:$O$185</c:f>
              <c:numCache>
                <c:formatCode>General</c:formatCode>
                <c:ptCount val="4"/>
                <c:pt idx="0">
                  <c:v>2015</c:v>
                </c:pt>
                <c:pt idx="1">
                  <c:v>2014</c:v>
                </c:pt>
                <c:pt idx="2">
                  <c:v>2013</c:v>
                </c:pt>
                <c:pt idx="3">
                  <c:v>2016</c:v>
                </c:pt>
              </c:numCache>
            </c:numRef>
          </c:cat>
          <c:val>
            <c:numRef>
              <c:f>'#1 '!$P$185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axId val="58183680"/>
        <c:axId val="58185216"/>
      </c:barChart>
      <c:catAx>
        <c:axId val="58183680"/>
        <c:scaling>
          <c:orientation val="minMax"/>
        </c:scaling>
        <c:axPos val="b"/>
        <c:numFmt formatCode="General" sourceLinked="1"/>
        <c:maj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8185216"/>
        <c:crosses val="autoZero"/>
        <c:lblAlgn val="ctr"/>
        <c:lblOffset val="100"/>
        <c:tickMarkSkip val="1"/>
      </c:catAx>
      <c:valAx>
        <c:axId val="58185216"/>
        <c:scaling>
          <c:orientation val="minMax"/>
        </c:scaling>
        <c:axPos val="l"/>
        <c:majorGrid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numFmt formatCode="General" sourceLinked="1"/>
        <c:maj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81836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1.5527973857200264E-2"/>
          <c:y val="0.26068243940090285"/>
          <c:w val="0.20709805663349273"/>
          <c:h val="0.3554930060626588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</c:chart>
  <c:spPr>
    <a:gradFill rotWithShape="1">
      <a:gsLst>
        <a:gs pos="0">
          <a:schemeClr val="dk1">
            <a:tint val="50000"/>
            <a:satMod val="300000"/>
          </a:schemeClr>
        </a:gs>
        <a:gs pos="35000">
          <a:schemeClr val="dk1">
            <a:tint val="37000"/>
            <a:satMod val="300000"/>
          </a:schemeClr>
        </a:gs>
        <a:gs pos="100000">
          <a:schemeClr val="dk1">
            <a:tint val="15000"/>
            <a:satMod val="350000"/>
          </a:schemeClr>
        </a:gs>
      </a:gsLst>
      <a:lin ang="16200000" scaled="1"/>
    </a:gradFill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99999956" l="0.78740157499999996" r="0.78740157499999996" t="0.98425196899999956" header="0.51181102300000003" footer="0.5118110230000000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"/>
  <c:chart>
    <c:title>
      <c:layout/>
      <c:txPr>
        <a:bodyPr/>
        <a:lstStyle/>
        <a:p>
          <a:pPr>
            <a:defRPr sz="1100"/>
          </a:pPr>
          <a:endParaRPr lang="de-DE"/>
        </a:p>
      </c:txPr>
    </c:title>
    <c:plotArea>
      <c:layout/>
      <c:scatterChart>
        <c:scatterStyle val="smoothMarker"/>
        <c:ser>
          <c:idx val="0"/>
          <c:order val="0"/>
          <c:tx>
            <c:strRef>
              <c:f>'#1 '!$C$602</c:f>
              <c:strCache>
                <c:ptCount val="1"/>
                <c:pt idx="0">
                  <c:v>F&amp;B Umsatz pro Arbeitsstunde</c:v>
                </c:pt>
              </c:strCache>
            </c:strRef>
          </c:tx>
          <c:marker>
            <c:symbol val="none"/>
          </c:marker>
          <c:dLbls>
            <c:dLblPos val="t"/>
            <c:showVal val="1"/>
          </c:dLbls>
          <c:xVal>
            <c:numRef>
              <c:f>'#1 '!$E$279:$K$279</c:f>
              <c:numCache>
                <c:formatCode>ddd</c:formatCode>
                <c:ptCount val="7"/>
                <c:pt idx="0">
                  <c:v>42002</c:v>
                </c:pt>
                <c:pt idx="1">
                  <c:v>42003</c:v>
                </c:pt>
                <c:pt idx="2">
                  <c:v>42004</c:v>
                </c:pt>
                <c:pt idx="3">
                  <c:v>42005</c:v>
                </c:pt>
                <c:pt idx="4">
                  <c:v>42006</c:v>
                </c:pt>
                <c:pt idx="5">
                  <c:v>42007</c:v>
                </c:pt>
                <c:pt idx="6">
                  <c:v>42008</c:v>
                </c:pt>
              </c:numCache>
            </c:numRef>
          </c:xVal>
          <c:yVal>
            <c:numRef>
              <c:f>'#1 '!$E$602:$K$602</c:f>
              <c:numCache>
                <c:formatCode>#,##0.00_ ;[Red]\-#,##0.00\ </c:formatCode>
                <c:ptCount val="7"/>
              </c:numCache>
            </c:numRef>
          </c:yVal>
          <c:smooth val="1"/>
        </c:ser>
        <c:dLbls>
          <c:showVal val="1"/>
        </c:dLbls>
        <c:axId val="58066048"/>
        <c:axId val="58067584"/>
      </c:scatterChart>
      <c:valAx>
        <c:axId val="58066048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8067584"/>
        <c:crosses val="autoZero"/>
        <c:crossBetween val="midCat"/>
      </c:valAx>
      <c:valAx>
        <c:axId val="58067584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one"/>
        <c:crossAx val="58066048"/>
        <c:crosses val="autoZero"/>
        <c:crossBetween val="midCat"/>
      </c:valAx>
      <c:spPr>
        <a:gradFill rotWithShape="1">
          <a:gsLst>
            <a:gs pos="0">
              <a:schemeClr val="accent6">
                <a:tint val="50000"/>
                <a:satMod val="300000"/>
              </a:schemeClr>
            </a:gs>
            <a:gs pos="35000">
              <a:schemeClr val="accent6">
                <a:tint val="37000"/>
                <a:satMod val="300000"/>
              </a:schemeClr>
            </a:gs>
            <a:gs pos="100000">
              <a:schemeClr val="accent6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6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3"/>
  <c:chart>
    <c:title>
      <c:tx>
        <c:rich>
          <a:bodyPr/>
          <a:lstStyle/>
          <a:p>
            <a:pPr>
              <a:defRPr sz="1100"/>
            </a:pPr>
            <a:r>
              <a:rPr lang="en-US"/>
              <a:t>Prime Cost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strRef>
              <c:f>'#1 '!$C$607</c:f>
              <c:strCache>
                <c:ptCount val="1"/>
              </c:strCache>
            </c:strRef>
          </c:tx>
          <c:marker>
            <c:symbol val="none"/>
          </c:marker>
          <c:dLbls>
            <c:dLblPos val="t"/>
            <c:showVal val="1"/>
          </c:dLbls>
          <c:yVal>
            <c:numRef>
              <c:f>'#1 '!$D$607:$K$607</c:f>
              <c:numCache>
                <c:formatCode>General</c:formatCode>
                <c:ptCount val="8"/>
              </c:numCache>
            </c:numRef>
          </c:yVal>
          <c:smooth val="1"/>
        </c:ser>
        <c:dLbls>
          <c:showVal val="1"/>
        </c:dLbls>
        <c:axId val="58012800"/>
        <c:axId val="58014336"/>
      </c:scatterChart>
      <c:valAx>
        <c:axId val="58012800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8014336"/>
        <c:crosses val="autoZero"/>
        <c:crossBetween val="midCat"/>
      </c:valAx>
      <c:valAx>
        <c:axId val="58014336"/>
        <c:scaling>
          <c:orientation val="minMax"/>
        </c:scaling>
        <c:axPos val="l"/>
        <c:majorGridlines/>
        <c:numFmt formatCode="General" sourceLinked="1"/>
        <c:majorTickMark val="none"/>
        <c:tickLblPos val="none"/>
        <c:crossAx val="58012800"/>
        <c:crosses val="autoZero"/>
        <c:crossBetween val="midCat"/>
      </c:valAx>
      <c:spPr>
        <a:gradFill flip="none" rotWithShape="1">
          <a:gsLst>
            <a:gs pos="100000">
              <a:srgbClr val="FFFF00"/>
            </a:gs>
            <a:gs pos="35000">
              <a:srgbClr val="C0504D">
                <a:tint val="37000"/>
                <a:satMod val="300000"/>
              </a:srgbClr>
            </a:gs>
            <a:gs pos="100000">
              <a:srgbClr val="C0504D">
                <a:tint val="15000"/>
                <a:satMod val="350000"/>
              </a:srgbClr>
            </a:gs>
          </a:gsLst>
          <a:lin ang="2700000" scaled="1"/>
          <a:tileRect/>
        </a:gradFill>
        <a:ln w="9525" cap="flat" cmpd="sng" algn="ctr">
          <a:solidFill>
            <a:schemeClr val="accent2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/>
            </a:pPr>
            <a:r>
              <a:rPr lang="en-US"/>
              <a:t>Payroll Breakdown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26271062992125982"/>
          <c:y val="0.13004629629629957"/>
          <c:w val="0.64904636920384962"/>
          <c:h val="0.71957932341790598"/>
        </c:manualLayout>
      </c:layout>
      <c:barChart>
        <c:barDir val="bar"/>
        <c:grouping val="stacked"/>
        <c:ser>
          <c:idx val="0"/>
          <c:order val="0"/>
          <c:tx>
            <c:strRef>
              <c:f>[2]Calculations!$B$20</c:f>
              <c:strCache>
                <c:ptCount val="1"/>
                <c:pt idx="0">
                  <c:v>Salary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[2]Calculations!$B$21:$B$29</c:f>
              <c:numCache>
                <c:formatCode>General</c:formatCode>
                <c:ptCount val="9"/>
                <c:pt idx="0">
                  <c:v>532000</c:v>
                </c:pt>
                <c:pt idx="1">
                  <c:v>707000</c:v>
                </c:pt>
                <c:pt idx="2">
                  <c:v>297000</c:v>
                </c:pt>
                <c:pt idx="3">
                  <c:v>498000</c:v>
                </c:pt>
                <c:pt idx="4">
                  <c:v>481000</c:v>
                </c:pt>
                <c:pt idx="5">
                  <c:v>885000</c:v>
                </c:pt>
                <c:pt idx="6">
                  <c:v>594000</c:v>
                </c:pt>
                <c:pt idx="7">
                  <c:v>1268000</c:v>
                </c:pt>
                <c:pt idx="8">
                  <c:v>632000</c:v>
                </c:pt>
              </c:numCache>
            </c:numRef>
          </c:val>
        </c:ser>
        <c:ser>
          <c:idx val="1"/>
          <c:order val="1"/>
          <c:tx>
            <c:strRef>
              <c:f>[2]Calculations!$C$20</c:f>
              <c:strCache>
                <c:ptCount val="1"/>
                <c:pt idx="0">
                  <c:v>Bonus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[2]Calculations!$C$21:$C$29</c:f>
              <c:numCache>
                <c:formatCode>General</c:formatCode>
                <c:ptCount val="9"/>
                <c:pt idx="0">
                  <c:v>40040</c:v>
                </c:pt>
                <c:pt idx="1">
                  <c:v>68920</c:v>
                </c:pt>
                <c:pt idx="2">
                  <c:v>28670</c:v>
                </c:pt>
                <c:pt idx="3">
                  <c:v>40250</c:v>
                </c:pt>
                <c:pt idx="4">
                  <c:v>38870</c:v>
                </c:pt>
                <c:pt idx="5">
                  <c:v>73480</c:v>
                </c:pt>
                <c:pt idx="6">
                  <c:v>51560</c:v>
                </c:pt>
                <c:pt idx="7">
                  <c:v>121790</c:v>
                </c:pt>
                <c:pt idx="8">
                  <c:v>308430</c:v>
                </c:pt>
              </c:numCache>
            </c:numRef>
          </c:val>
        </c:ser>
        <c:ser>
          <c:idx val="2"/>
          <c:order val="2"/>
          <c:tx>
            <c:strRef>
              <c:f>[2]Calculations!$D$20</c:f>
              <c:strCache>
                <c:ptCount val="1"/>
                <c:pt idx="0">
                  <c:v>Overtime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[2]Calculations!$D$21:$D$29</c:f>
              <c:numCache>
                <c:formatCode>General</c:formatCode>
                <c:ptCount val="9"/>
                <c:pt idx="0">
                  <c:v>28890</c:v>
                </c:pt>
                <c:pt idx="1">
                  <c:v>34140</c:v>
                </c:pt>
                <c:pt idx="2">
                  <c:v>12010</c:v>
                </c:pt>
                <c:pt idx="3">
                  <c:v>25640</c:v>
                </c:pt>
                <c:pt idx="4">
                  <c:v>12570</c:v>
                </c:pt>
                <c:pt idx="5">
                  <c:v>13170</c:v>
                </c:pt>
                <c:pt idx="6">
                  <c:v>17720</c:v>
                </c:pt>
                <c:pt idx="7">
                  <c:v>47020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[2]Calculations!$E$20</c:f>
              <c:strCache>
                <c:ptCount val="1"/>
                <c:pt idx="0">
                  <c:v>#1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[2]Calculations!$E$21:$E$29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[2]Calculations!$F$20</c:f>
              <c:strCache>
                <c:ptCount val="1"/>
                <c:pt idx="0">
                  <c:v>#2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[2]Calculations!$F$21:$F$29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5"/>
          <c:order val="5"/>
          <c:tx>
            <c:strRef>
              <c:f>[2]Calculations!$G$20</c:f>
              <c:strCache>
                <c:ptCount val="1"/>
                <c:pt idx="0">
                  <c:v>#3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[2]Calculations!$G$21:$G$29</c:f>
              <c:numCache>
                <c:formatCode>General</c:formatCode>
                <c:ptCount val="9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300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6"/>
          <c:order val="6"/>
          <c:tx>
            <c:strRef>
              <c:f>[2]Calculations!$H$20</c:f>
              <c:strCache>
                <c:ptCount val="1"/>
                <c:pt idx="0">
                  <c:v>#4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[2]Calculations!$H$21:$H$29</c:f>
              <c:numCache>
                <c:formatCode>General</c:formatCode>
                <c:ptCount val="9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400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7"/>
          <c:order val="7"/>
          <c:tx>
            <c:strRef>
              <c:f>[2]Calculations!$I$20</c:f>
              <c:strCache>
                <c:ptCount val="1"/>
                <c:pt idx="0">
                  <c:v>#5</c:v>
                </c:pt>
              </c:strCache>
            </c:strRef>
          </c:tx>
          <c:cat>
            <c:strRef>
              <c:f>[2]Calculations!$A$21:$A$29</c:f>
              <c:strCache>
                <c:ptCount val="9"/>
                <c:pt idx="0">
                  <c:v>Accounting</c:v>
                </c:pt>
                <c:pt idx="1">
                  <c:v>Administration</c:v>
                </c:pt>
                <c:pt idx="2">
                  <c:v>Customer Support</c:v>
                </c:pt>
                <c:pt idx="3">
                  <c:v>Finance</c:v>
                </c:pt>
                <c:pt idx="4">
                  <c:v>Human Resources</c:v>
                </c:pt>
                <c:pt idx="5">
                  <c:v>IT</c:v>
                </c:pt>
                <c:pt idx="6">
                  <c:v>Marketing</c:v>
                </c:pt>
                <c:pt idx="7">
                  <c:v>R&amp;D</c:v>
                </c:pt>
                <c:pt idx="8">
                  <c:v>Sales</c:v>
                </c:pt>
              </c:strCache>
            </c:strRef>
          </c:cat>
          <c:val>
            <c:numRef>
              <c:f>[2]Calculations!$I$21:$I$29</c:f>
              <c:numCache>
                <c:formatCode>General</c:formatCode>
                <c:ptCount val="9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500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Val val="1"/>
        </c:dLbls>
        <c:overlap val="100"/>
        <c:axId val="88377216"/>
        <c:axId val="88378752"/>
      </c:barChart>
      <c:catAx>
        <c:axId val="88377216"/>
        <c:scaling>
          <c:orientation val="minMax"/>
        </c:scaling>
        <c:axPos val="l"/>
        <c:tickLblPos val="nextTo"/>
        <c:crossAx val="88378752"/>
        <c:crosses val="autoZero"/>
        <c:auto val="1"/>
        <c:lblAlgn val="ctr"/>
        <c:lblOffset val="100"/>
      </c:catAx>
      <c:valAx>
        <c:axId val="88378752"/>
        <c:scaling>
          <c:orientation val="minMax"/>
        </c:scaling>
        <c:axPos val="b"/>
        <c:numFmt formatCode="General" sourceLinked="1"/>
        <c:tickLblPos val="nextTo"/>
        <c:crossAx val="88377216"/>
        <c:crosses val="autoZero"/>
        <c:crossBetween val="between"/>
      </c:valAx>
      <c:spPr>
        <a:ln>
          <a:noFill/>
        </a:ln>
      </c:spPr>
    </c:plotArea>
    <c:legend>
      <c:legendPos val="r"/>
      <c:overlay val="1"/>
    </c:legend>
    <c:plotVisOnly val="1"/>
  </c:chart>
  <c:spPr>
    <a:solidFill>
      <a:schemeClr val="lt1"/>
    </a:solidFill>
    <a:ln w="25400" cap="flat" cmpd="sng" algn="ctr">
      <a:solidFill>
        <a:schemeClr val="accent2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5000000000000799" l="0.70000000000000062" r="0.70000000000000062" t="0.7500000000000079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/>
            </a:pPr>
            <a:r>
              <a:rPr lang="de-DE"/>
              <a:t>REV F&amp;B</a:t>
            </a:r>
          </a:p>
        </c:rich>
      </c:tx>
    </c:title>
    <c:plotArea>
      <c:layout/>
      <c:scatterChart>
        <c:scatterStyle val="smoothMarker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marker>
            <c:symbol val="none"/>
          </c:marker>
          <c:yVal>
            <c:numRef>
              <c:f>'#1 '!$D$332:$K$332</c:f>
              <c:numCache>
                <c:formatCode>#,##0.00_ ;[Red]\-#,##0.00\ </c:formatCode>
                <c:ptCount val="8"/>
                <c:pt idx="1">
                  <c:v>8582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marker>
            <c:symbol val="none"/>
          </c:marker>
          <c:yVal>
            <c:numRef>
              <c:f>'#1 '!$D$333:$K$333</c:f>
              <c:numCache>
                <c:formatCode>#,##0.00_ ;[Red]\-#,##0.00\ </c:formatCode>
                <c:ptCount val="8"/>
                <c:pt idx="1">
                  <c:v>5422</c:v>
                </c:pt>
              </c:numCache>
            </c:numRef>
          </c:yVal>
          <c:smooth val="1"/>
        </c:ser>
        <c:axId val="56723328"/>
        <c:axId val="56724864"/>
      </c:scatterChart>
      <c:valAx>
        <c:axId val="56723328"/>
        <c:scaling>
          <c:orientation val="minMax"/>
        </c:scaling>
        <c:axPos val="b"/>
        <c:majorGridlines/>
        <c:numFmt formatCode="ddd" sourceLinked="1"/>
        <c:majorTickMark val="none"/>
        <c:tickLblPos val="nextTo"/>
        <c:crossAx val="56724864"/>
        <c:crosses val="autoZero"/>
        <c:crossBetween val="midCat"/>
      </c:valAx>
      <c:valAx>
        <c:axId val="56724864"/>
        <c:scaling>
          <c:orientation val="minMax"/>
        </c:scaling>
        <c:axPos val="l"/>
        <c:majorGridlines/>
        <c:numFmt formatCode="#,##0.00_ ;[Red]\-#,##0.00\ " sourceLinked="1"/>
        <c:majorTickMark val="none"/>
        <c:tickLblPos val="nextTo"/>
        <c:crossAx val="56723328"/>
        <c:crosses val="autoZero"/>
        <c:crossBetween val="midCat"/>
      </c:valAx>
    </c:plotArea>
    <c:legend>
      <c:legendPos val="b"/>
    </c:legend>
    <c:plotVisOnly val="1"/>
  </c:chart>
  <c:spPr>
    <a:solidFill>
      <a:schemeClr val="lt1"/>
    </a:solidFill>
    <a:ln w="25400" cap="flat" cmpd="sng" algn="ctr">
      <a:solidFill>
        <a:schemeClr val="dk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1.5285877027837661E-2"/>
          <c:y val="0.85870978516703933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'!$C$332</c:f>
              <c:strCache>
                <c:ptCount val="1"/>
                <c:pt idx="0">
                  <c:v>All Food Total (€)</c:v>
                </c:pt>
              </c:strCache>
            </c:strRef>
          </c:tx>
          <c:dLbls>
            <c:dLbl>
              <c:idx val="0"/>
              <c:layout>
                <c:manualLayout>
                  <c:x val="4.2545249847531823E-2"/>
                  <c:y val="-0.12236697685516602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3.7704249486672864E-2"/>
                  <c:y val="-0.32450898183182175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'!$O$332,'#1 '!$Q$332)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spPr>
    <a:solidFill>
      <a:schemeClr val="tx2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4.8540132379841965E-3"/>
          <c:y val="0.85870978516703933"/>
        </c:manualLayout>
      </c:layout>
      <c:overlay val="1"/>
      <c:txPr>
        <a:bodyPr/>
        <a:lstStyle/>
        <a:p>
          <a:pPr algn="ctr" rtl="0">
            <a:defRPr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'!$C$368</c:f>
              <c:strCache>
                <c:ptCount val="1"/>
                <c:pt idx="0">
                  <c:v>TOTAL SEATS F&amp;B</c:v>
                </c:pt>
              </c:strCache>
            </c:strRef>
          </c:tx>
          <c:dLbls>
            <c:dLbl>
              <c:idx val="0"/>
              <c:layout>
                <c:manualLayout>
                  <c:x val="2.5878390201225104E-2"/>
                  <c:y val="-0.1137089681971564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0.11674758958136054"/>
                  <c:y val="5.9244919584066691E-2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'!$O$368,'#1 '!$Q$368)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txPr>
    <a:bodyPr/>
    <a:lstStyle/>
    <a:p>
      <a:pPr>
        <a:defRPr sz="900"/>
      </a:pPr>
      <a:endParaRPr lang="de-DE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roundedCorners val="1"/>
  <c:style val="32"/>
  <c:chart>
    <c:title>
      <c:layout>
        <c:manualLayout>
          <c:xMode val="edge"/>
          <c:yMode val="edge"/>
          <c:x val="2.2647937045946784E-3"/>
          <c:y val="0.850122687315369"/>
        </c:manualLayout>
      </c:layout>
      <c:overlay val="1"/>
      <c:txPr>
        <a:bodyPr/>
        <a:lstStyle/>
        <a:p>
          <a:pPr>
            <a:defRPr sz="1100"/>
          </a:pPr>
          <a:endParaRPr lang="de-DE"/>
        </a:p>
      </c:txPr>
    </c:title>
    <c:plotArea>
      <c:layout/>
      <c:pieChart>
        <c:varyColors val="1"/>
        <c:ser>
          <c:idx val="0"/>
          <c:order val="0"/>
          <c:tx>
            <c:strRef>
              <c:f>'#1 '!$C$333</c:f>
              <c:strCache>
                <c:ptCount val="1"/>
                <c:pt idx="0">
                  <c:v>All Bevg Total (€)</c:v>
                </c:pt>
              </c:strCache>
            </c:strRef>
          </c:tx>
          <c:dLbls>
            <c:dLbl>
              <c:idx val="0"/>
              <c:layout>
                <c:manualLayout>
                  <c:x val="4.1238845144356745E-2"/>
                  <c:y val="-0.13454501939022334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3.8657261592300991E-2"/>
                  <c:y val="-0.27176261716616096"/>
                </c:manualLayout>
              </c:layout>
              <c:showCatName val="1"/>
              <c:showPercent val="1"/>
            </c:dLbl>
            <c:showCatName val="1"/>
            <c:showPercent val="1"/>
            <c:showLeaderLines val="1"/>
          </c:dLbls>
          <c:cat>
            <c:strRef>
              <c:f>('#1 '!$O$280,'#1 '!$Q$280)</c:f>
              <c:strCache>
                <c:ptCount val="2"/>
                <c:pt idx="0">
                  <c:v>TO DATE</c:v>
                </c:pt>
                <c:pt idx="1">
                  <c:v>Budget</c:v>
                </c:pt>
              </c:strCache>
            </c:strRef>
          </c:cat>
          <c:val>
            <c:numRef>
              <c:f>('#1 '!$O$333,'#1 '!$Q$333)</c:f>
              <c:numCache>
                <c:formatCode>#,##0.00_ ;[Red]\-#,##0.00\ </c:formatCode>
                <c:ptCount val="2"/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</c:chart>
  <c:spPr>
    <a:solidFill>
      <a:schemeClr val="accent3">
        <a:lumMod val="20000"/>
        <a:lumOff val="80000"/>
      </a:schemeClr>
    </a:solidFill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18" Type="http://schemas.openxmlformats.org/officeDocument/2006/relationships/chart" Target="../charts/chart16.xml"/><Relationship Id="rId26" Type="http://schemas.openxmlformats.org/officeDocument/2006/relationships/chart" Target="../charts/chart24.xml"/><Relationship Id="rId39" Type="http://schemas.openxmlformats.org/officeDocument/2006/relationships/chart" Target="../charts/chart37.xml"/><Relationship Id="rId3" Type="http://schemas.openxmlformats.org/officeDocument/2006/relationships/chart" Target="../charts/chart3.xml"/><Relationship Id="rId21" Type="http://schemas.openxmlformats.org/officeDocument/2006/relationships/chart" Target="../charts/chart19.xml"/><Relationship Id="rId34" Type="http://schemas.openxmlformats.org/officeDocument/2006/relationships/chart" Target="../charts/chart32.xml"/><Relationship Id="rId42" Type="http://schemas.openxmlformats.org/officeDocument/2006/relationships/chart" Target="../charts/chart40.xml"/><Relationship Id="rId47" Type="http://schemas.openxmlformats.org/officeDocument/2006/relationships/chart" Target="../charts/chart45.xml"/><Relationship Id="rId7" Type="http://schemas.openxmlformats.org/officeDocument/2006/relationships/hyperlink" Target="../../../03%20HR%20Dep/06.00%20HR%20Personalmanagement/HR%20Human%20Resources%20dashboard-2015.xlsx" TargetMode="Externa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5" Type="http://schemas.openxmlformats.org/officeDocument/2006/relationships/chart" Target="../charts/chart23.xml"/><Relationship Id="rId33" Type="http://schemas.openxmlformats.org/officeDocument/2006/relationships/chart" Target="../charts/chart31.xml"/><Relationship Id="rId38" Type="http://schemas.openxmlformats.org/officeDocument/2006/relationships/chart" Target="../charts/chart36.xml"/><Relationship Id="rId46" Type="http://schemas.openxmlformats.org/officeDocument/2006/relationships/chart" Target="../charts/chart44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20" Type="http://schemas.openxmlformats.org/officeDocument/2006/relationships/chart" Target="../charts/chart18.xml"/><Relationship Id="rId29" Type="http://schemas.openxmlformats.org/officeDocument/2006/relationships/chart" Target="../charts/chart27.xml"/><Relationship Id="rId41" Type="http://schemas.openxmlformats.org/officeDocument/2006/relationships/chart" Target="../charts/chart39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9.xml"/><Relationship Id="rId24" Type="http://schemas.openxmlformats.org/officeDocument/2006/relationships/chart" Target="../charts/chart22.xml"/><Relationship Id="rId32" Type="http://schemas.openxmlformats.org/officeDocument/2006/relationships/chart" Target="../charts/chart30.xml"/><Relationship Id="rId37" Type="http://schemas.openxmlformats.org/officeDocument/2006/relationships/chart" Target="../charts/chart35.xml"/><Relationship Id="rId40" Type="http://schemas.openxmlformats.org/officeDocument/2006/relationships/chart" Target="../charts/chart38.xml"/><Relationship Id="rId45" Type="http://schemas.openxmlformats.org/officeDocument/2006/relationships/chart" Target="../charts/chart43.xml"/><Relationship Id="rId5" Type="http://schemas.openxmlformats.org/officeDocument/2006/relationships/image" Target="../media/image1.png"/><Relationship Id="rId15" Type="http://schemas.openxmlformats.org/officeDocument/2006/relationships/chart" Target="../charts/chart13.xml"/><Relationship Id="rId23" Type="http://schemas.openxmlformats.org/officeDocument/2006/relationships/chart" Target="../charts/chart21.xml"/><Relationship Id="rId28" Type="http://schemas.openxmlformats.org/officeDocument/2006/relationships/chart" Target="../charts/chart26.xml"/><Relationship Id="rId36" Type="http://schemas.openxmlformats.org/officeDocument/2006/relationships/chart" Target="../charts/chart34.xml"/><Relationship Id="rId10" Type="http://schemas.openxmlformats.org/officeDocument/2006/relationships/chart" Target="../charts/chart8.xml"/><Relationship Id="rId19" Type="http://schemas.openxmlformats.org/officeDocument/2006/relationships/chart" Target="../charts/chart17.xml"/><Relationship Id="rId31" Type="http://schemas.openxmlformats.org/officeDocument/2006/relationships/chart" Target="../charts/chart29.xml"/><Relationship Id="rId44" Type="http://schemas.openxmlformats.org/officeDocument/2006/relationships/chart" Target="../charts/chart42.xml"/><Relationship Id="rId4" Type="http://schemas.openxmlformats.org/officeDocument/2006/relationships/chart" Target="../charts/chart4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Relationship Id="rId22" Type="http://schemas.openxmlformats.org/officeDocument/2006/relationships/chart" Target="../charts/chart20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Relationship Id="rId35" Type="http://schemas.openxmlformats.org/officeDocument/2006/relationships/chart" Target="../charts/chart33.xml"/><Relationship Id="rId43" Type="http://schemas.openxmlformats.org/officeDocument/2006/relationships/chart" Target="../charts/chart4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335229</xdr:colOff>
      <xdr:row>229</xdr:row>
      <xdr:rowOff>299357</xdr:rowOff>
    </xdr:from>
    <xdr:to>
      <xdr:col>13</xdr:col>
      <xdr:colOff>449036</xdr:colOff>
      <xdr:row>249</xdr:row>
      <xdr:rowOff>54428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802820</xdr:colOff>
      <xdr:row>229</xdr:row>
      <xdr:rowOff>340179</xdr:rowOff>
    </xdr:from>
    <xdr:to>
      <xdr:col>16</xdr:col>
      <xdr:colOff>789215</xdr:colOff>
      <xdr:row>248</xdr:row>
      <xdr:rowOff>108858</xdr:rowOff>
    </xdr:to>
    <xdr:graphicFrame macro="">
      <xdr:nvGraphicFramePr>
        <xdr:cNvPr id="3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326571</xdr:colOff>
      <xdr:row>249</xdr:row>
      <xdr:rowOff>136059</xdr:rowOff>
    </xdr:from>
    <xdr:to>
      <xdr:col>16</xdr:col>
      <xdr:colOff>485786</xdr:colOff>
      <xdr:row>264</xdr:row>
      <xdr:rowOff>149666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340178</xdr:colOff>
      <xdr:row>265</xdr:row>
      <xdr:rowOff>81630</xdr:rowOff>
    </xdr:from>
    <xdr:to>
      <xdr:col>16</xdr:col>
      <xdr:colOff>499393</xdr:colOff>
      <xdr:row>277</xdr:row>
      <xdr:rowOff>1264809</xdr:rowOff>
    </xdr:to>
    <xdr:graphicFrame macro=""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130025</xdr:colOff>
      <xdr:row>131</xdr:row>
      <xdr:rowOff>47322</xdr:rowOff>
    </xdr:from>
    <xdr:to>
      <xdr:col>2</xdr:col>
      <xdr:colOff>577410</xdr:colOff>
      <xdr:row>131</xdr:row>
      <xdr:rowOff>47413</xdr:rowOff>
    </xdr:to>
    <xdr:pic>
      <xdr:nvPicPr>
        <xdr:cNvPr id="6" name="Grafik 2" descr="C:\Users\Oliver-2011\AppData\Local\Microsoft\Windows\Temporary Internet Files\Content.IE5\D7MZHL2I\MC900432628[1].pn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 bwMode="auto">
        <a:xfrm>
          <a:off x="1368275" y="19021122"/>
          <a:ext cx="447385" cy="9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24</xdr:col>
      <xdr:colOff>360893</xdr:colOff>
      <xdr:row>251</xdr:row>
      <xdr:rowOff>62439</xdr:rowOff>
    </xdr:from>
    <xdr:to>
      <xdr:col>24</xdr:col>
      <xdr:colOff>803996</xdr:colOff>
      <xdr:row>251</xdr:row>
      <xdr:rowOff>62989</xdr:rowOff>
    </xdr:to>
    <xdr:pic>
      <xdr:nvPicPr>
        <xdr:cNvPr id="7" name="Grafik 6" descr="C:\Users\Oliver-2011\AppData\Local\Microsoft\Windows\Temporary Internet Files\Content.IE5\D7MZHL2I\MC900432628[1].pn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726093" y="43039239"/>
          <a:ext cx="443103" cy="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81643</xdr:colOff>
      <xdr:row>265</xdr:row>
      <xdr:rowOff>95237</xdr:rowOff>
    </xdr:from>
    <xdr:to>
      <xdr:col>8</xdr:col>
      <xdr:colOff>250460</xdr:colOff>
      <xdr:row>277</xdr:row>
      <xdr:rowOff>1278053</xdr:rowOff>
    </xdr:to>
    <xdr:graphicFrame macro="">
      <xdr:nvGraphicFramePr>
        <xdr:cNvPr id="8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117008</xdr:colOff>
      <xdr:row>259</xdr:row>
      <xdr:rowOff>140070</xdr:rowOff>
    </xdr:from>
    <xdr:to>
      <xdr:col>2</xdr:col>
      <xdr:colOff>768914</xdr:colOff>
      <xdr:row>263</xdr:row>
      <xdr:rowOff>99251</xdr:rowOff>
    </xdr:to>
    <xdr:sp macro="" textlink="">
      <xdr:nvSpPr>
        <xdr:cNvPr id="9" name="Flowchart: Off-Page-Verbinder 55" descr="Navigationsschaltfläche">
          <a:hlinkClick xmlns:r="http://schemas.openxmlformats.org/officeDocument/2006/relationships" r:id="rId7"/>
        </xdr:cNvPr>
        <xdr:cNvSpPr/>
      </xdr:nvSpPr>
      <xdr:spPr>
        <a:xfrm>
          <a:off x="1909949" y="48896864"/>
          <a:ext cx="651906" cy="766005"/>
        </a:xfrm>
        <a:prstGeom prst="flowChartOffpageConnector">
          <a:avLst/>
        </a:prstGeom>
        <a:solidFill>
          <a:schemeClr val="accent2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r>
            <a:rPr lang="en-US" sz="12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HR PAYROLL</a:t>
          </a:r>
        </a:p>
      </xdr:txBody>
    </xdr:sp>
    <xdr:clientData/>
  </xdr:twoCellAnchor>
  <xdr:twoCellAnchor>
    <xdr:from>
      <xdr:col>2</xdr:col>
      <xdr:colOff>231321</xdr:colOff>
      <xdr:row>134</xdr:row>
      <xdr:rowOff>68036</xdr:rowOff>
    </xdr:from>
    <xdr:to>
      <xdr:col>16</xdr:col>
      <xdr:colOff>680357</xdr:colOff>
      <xdr:row>134</xdr:row>
      <xdr:rowOff>95250</xdr:rowOff>
    </xdr:to>
    <xdr:cxnSp macro="">
      <xdr:nvCxnSpPr>
        <xdr:cNvPr id="10" name="Gerade Verbindung mit Pfeil 9"/>
        <xdr:cNvCxnSpPr/>
      </xdr:nvCxnSpPr>
      <xdr:spPr>
        <a:xfrm>
          <a:off x="2027464" y="24016607"/>
          <a:ext cx="16178893" cy="27214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121473</xdr:colOff>
      <xdr:row>234</xdr:row>
      <xdr:rowOff>126533</xdr:rowOff>
    </xdr:from>
    <xdr:to>
      <xdr:col>8</xdr:col>
      <xdr:colOff>272143</xdr:colOff>
      <xdr:row>249</xdr:row>
      <xdr:rowOff>64043</xdr:rowOff>
    </xdr:to>
    <xdr:graphicFrame macro="">
      <xdr:nvGraphicFramePr>
        <xdr:cNvPr id="11" name="Diagramm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656442</xdr:colOff>
      <xdr:row>190</xdr:row>
      <xdr:rowOff>17691</xdr:rowOff>
    </xdr:from>
    <xdr:to>
      <xdr:col>3</xdr:col>
      <xdr:colOff>267362</xdr:colOff>
      <xdr:row>197</xdr:row>
      <xdr:rowOff>67904</xdr:rowOff>
    </xdr:to>
    <xdr:graphicFrame macro="">
      <xdr:nvGraphicFramePr>
        <xdr:cNvPr id="12" name="Diagramm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869074</xdr:colOff>
      <xdr:row>197</xdr:row>
      <xdr:rowOff>56753</xdr:rowOff>
    </xdr:from>
    <xdr:to>
      <xdr:col>12</xdr:col>
      <xdr:colOff>222848</xdr:colOff>
      <xdr:row>204</xdr:row>
      <xdr:rowOff>106966</xdr:rowOff>
    </xdr:to>
    <xdr:graphicFrame macro="">
      <xdr:nvGraphicFramePr>
        <xdr:cNvPr id="13" name="Diagramm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671939</xdr:colOff>
      <xdr:row>197</xdr:row>
      <xdr:rowOff>76283</xdr:rowOff>
    </xdr:from>
    <xdr:to>
      <xdr:col>3</xdr:col>
      <xdr:colOff>280082</xdr:colOff>
      <xdr:row>204</xdr:row>
      <xdr:rowOff>126496</xdr:rowOff>
    </xdr:to>
    <xdr:graphicFrame macro="">
      <xdr:nvGraphicFramePr>
        <xdr:cNvPr id="14" name="Diagramm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</xdr:col>
      <xdr:colOff>883297</xdr:colOff>
      <xdr:row>211</xdr:row>
      <xdr:rowOff>152534</xdr:rowOff>
    </xdr:from>
    <xdr:to>
      <xdr:col>12</xdr:col>
      <xdr:colOff>238459</xdr:colOff>
      <xdr:row>218</xdr:row>
      <xdr:rowOff>202747</xdr:rowOff>
    </xdr:to>
    <xdr:graphicFrame macro="">
      <xdr:nvGraphicFramePr>
        <xdr:cNvPr id="15" name="Diagramm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648341</xdr:colOff>
      <xdr:row>211</xdr:row>
      <xdr:rowOff>148428</xdr:rowOff>
    </xdr:from>
    <xdr:to>
      <xdr:col>3</xdr:col>
      <xdr:colOff>259261</xdr:colOff>
      <xdr:row>218</xdr:row>
      <xdr:rowOff>198641</xdr:rowOff>
    </xdr:to>
    <xdr:graphicFrame macro="">
      <xdr:nvGraphicFramePr>
        <xdr:cNvPr id="16" name="Diagramm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9</xdr:col>
      <xdr:colOff>846030</xdr:colOff>
      <xdr:row>190</xdr:row>
      <xdr:rowOff>6805</xdr:rowOff>
    </xdr:from>
    <xdr:to>
      <xdr:col>12</xdr:col>
      <xdr:colOff>199804</xdr:colOff>
      <xdr:row>197</xdr:row>
      <xdr:rowOff>57018</xdr:rowOff>
    </xdr:to>
    <xdr:graphicFrame macro="">
      <xdr:nvGraphicFramePr>
        <xdr:cNvPr id="17" name="Diagramm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632835</xdr:colOff>
      <xdr:row>220</xdr:row>
      <xdr:rowOff>2911</xdr:rowOff>
    </xdr:from>
    <xdr:to>
      <xdr:col>3</xdr:col>
      <xdr:colOff>252086</xdr:colOff>
      <xdr:row>227</xdr:row>
      <xdr:rowOff>53124</xdr:rowOff>
    </xdr:to>
    <xdr:graphicFrame macro="">
      <xdr:nvGraphicFramePr>
        <xdr:cNvPr id="18" name="Diagramm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10</xdr:col>
      <xdr:colOff>4637</xdr:colOff>
      <xdr:row>219</xdr:row>
      <xdr:rowOff>24522</xdr:rowOff>
    </xdr:from>
    <xdr:to>
      <xdr:col>12</xdr:col>
      <xdr:colOff>277031</xdr:colOff>
      <xdr:row>226</xdr:row>
      <xdr:rowOff>74735</xdr:rowOff>
    </xdr:to>
    <xdr:graphicFrame macro="">
      <xdr:nvGraphicFramePr>
        <xdr:cNvPr id="19" name="Diagramm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9</xdr:col>
      <xdr:colOff>872212</xdr:colOff>
      <xdr:row>204</xdr:row>
      <xdr:rowOff>88661</xdr:rowOff>
    </xdr:from>
    <xdr:to>
      <xdr:col>12</xdr:col>
      <xdr:colOff>225985</xdr:colOff>
      <xdr:row>211</xdr:row>
      <xdr:rowOff>134712</xdr:rowOff>
    </xdr:to>
    <xdr:graphicFrame macro="">
      <xdr:nvGraphicFramePr>
        <xdr:cNvPr id="20" name="Diagramm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53814</xdr:colOff>
      <xdr:row>190</xdr:row>
      <xdr:rowOff>26016</xdr:rowOff>
    </xdr:from>
    <xdr:to>
      <xdr:col>9</xdr:col>
      <xdr:colOff>564195</xdr:colOff>
      <xdr:row>197</xdr:row>
      <xdr:rowOff>76229</xdr:rowOff>
    </xdr:to>
    <xdr:graphicFrame macro="">
      <xdr:nvGraphicFramePr>
        <xdr:cNvPr id="21" name="Diagramm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667240</xdr:colOff>
      <xdr:row>204</xdr:row>
      <xdr:rowOff>117316</xdr:rowOff>
    </xdr:from>
    <xdr:to>
      <xdr:col>3</xdr:col>
      <xdr:colOff>275384</xdr:colOff>
      <xdr:row>211</xdr:row>
      <xdr:rowOff>163367</xdr:rowOff>
    </xdr:to>
    <xdr:graphicFrame macro="">
      <xdr:nvGraphicFramePr>
        <xdr:cNvPr id="22" name="Diagramm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7</xdr:col>
      <xdr:colOff>31265</xdr:colOff>
      <xdr:row>197</xdr:row>
      <xdr:rowOff>61288</xdr:rowOff>
    </xdr:from>
    <xdr:to>
      <xdr:col>9</xdr:col>
      <xdr:colOff>537481</xdr:colOff>
      <xdr:row>204</xdr:row>
      <xdr:rowOff>111501</xdr:rowOff>
    </xdr:to>
    <xdr:graphicFrame macro="">
      <xdr:nvGraphicFramePr>
        <xdr:cNvPr id="23" name="Diagramm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115656</xdr:colOff>
      <xdr:row>249</xdr:row>
      <xdr:rowOff>108845</xdr:rowOff>
    </xdr:from>
    <xdr:to>
      <xdr:col>8</xdr:col>
      <xdr:colOff>258535</xdr:colOff>
      <xdr:row>264</xdr:row>
      <xdr:rowOff>163274</xdr:rowOff>
    </xdr:to>
    <xdr:graphicFrame macro="">
      <xdr:nvGraphicFramePr>
        <xdr:cNvPr id="24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268061</xdr:colOff>
      <xdr:row>136</xdr:row>
      <xdr:rowOff>11248</xdr:rowOff>
    </xdr:from>
    <xdr:to>
      <xdr:col>16</xdr:col>
      <xdr:colOff>312964</xdr:colOff>
      <xdr:row>161</xdr:row>
      <xdr:rowOff>193086</xdr:rowOff>
    </xdr:to>
    <xdr:grpSp>
      <xdr:nvGrpSpPr>
        <xdr:cNvPr id="25" name="Gruppieren 24"/>
        <xdr:cNvGrpSpPr/>
      </xdr:nvGrpSpPr>
      <xdr:grpSpPr>
        <a:xfrm>
          <a:off x="2094620" y="23834954"/>
          <a:ext cx="15878815" cy="5224485"/>
          <a:chOff x="431346" y="24831115"/>
          <a:chExt cx="15064878" cy="4300212"/>
        </a:xfrm>
      </xdr:grpSpPr>
      <xdr:graphicFrame macro="">
        <xdr:nvGraphicFramePr>
          <xdr:cNvPr id="26" name="Diagramm 25"/>
          <xdr:cNvGraphicFramePr/>
        </xdr:nvGraphicFramePr>
        <xdr:xfrm>
          <a:off x="431346" y="2696935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  <xdr:graphicFrame macro="">
        <xdr:nvGraphicFramePr>
          <xdr:cNvPr id="27" name="Diagramm 26"/>
          <xdr:cNvGraphicFramePr/>
        </xdr:nvGraphicFramePr>
        <xdr:xfrm>
          <a:off x="431346" y="2590119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28" name="Diagramm 27"/>
          <xdr:cNvGraphicFramePr/>
        </xdr:nvGraphicFramePr>
        <xdr:xfrm>
          <a:off x="431346" y="24833036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  <xdr:graphicFrame macro="">
        <xdr:nvGraphicFramePr>
          <xdr:cNvPr id="29" name="Diagramm 28"/>
          <xdr:cNvGraphicFramePr/>
        </xdr:nvGraphicFramePr>
        <xdr:xfrm>
          <a:off x="431346" y="28023231"/>
          <a:ext cx="5646107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30" name="Diagramm 29"/>
          <xdr:cNvGraphicFramePr/>
        </xdr:nvGraphicFramePr>
        <xdr:xfrm>
          <a:off x="10806131" y="24831115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  <xdr:graphicFrame macro="">
        <xdr:nvGraphicFramePr>
          <xdr:cNvPr id="31" name="Diagramm 30"/>
          <xdr:cNvGraphicFramePr/>
        </xdr:nvGraphicFramePr>
        <xdr:xfrm>
          <a:off x="10806131" y="25875136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32" name="Diagramm 31"/>
          <xdr:cNvGraphicFramePr/>
        </xdr:nvGraphicFramePr>
        <xdr:xfrm>
          <a:off x="10823889" y="28051327"/>
          <a:ext cx="4672335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  <xdr:graphicFrame macro="">
        <xdr:nvGraphicFramePr>
          <xdr:cNvPr id="33" name="Diagramm 32"/>
          <xdr:cNvGraphicFramePr/>
        </xdr:nvGraphicFramePr>
        <xdr:xfrm>
          <a:off x="6087146" y="25906122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34" name="Diagramm 33"/>
          <xdr:cNvGraphicFramePr/>
        </xdr:nvGraphicFramePr>
        <xdr:xfrm>
          <a:off x="6087146" y="26986121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  <xdr:graphicFrame macro="">
        <xdr:nvGraphicFramePr>
          <xdr:cNvPr id="35" name="Diagramm 34"/>
          <xdr:cNvGraphicFramePr/>
        </xdr:nvGraphicFramePr>
        <xdr:xfrm>
          <a:off x="6087146" y="28023231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36" name="Diagramm 35"/>
          <xdr:cNvGraphicFramePr/>
        </xdr:nvGraphicFramePr>
        <xdr:xfrm>
          <a:off x="10806131" y="26955135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  <xdr:graphicFrame macro="">
        <xdr:nvGraphicFramePr>
          <xdr:cNvPr id="38" name="Diagramm 37"/>
          <xdr:cNvGraphicFramePr/>
        </xdr:nvGraphicFramePr>
        <xdr:xfrm>
          <a:off x="6087146" y="24833036"/>
          <a:ext cx="4680000" cy="108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</xdr:grpSp>
    <xdr:clientData/>
  </xdr:twoCellAnchor>
  <xdr:twoCellAnchor>
    <xdr:from>
      <xdr:col>2</xdr:col>
      <xdr:colOff>340178</xdr:colOff>
      <xdr:row>187</xdr:row>
      <xdr:rowOff>176893</xdr:rowOff>
    </xdr:from>
    <xdr:to>
      <xdr:col>16</xdr:col>
      <xdr:colOff>406852</xdr:colOff>
      <xdr:row>187</xdr:row>
      <xdr:rowOff>200025</xdr:rowOff>
    </xdr:to>
    <xdr:cxnSp macro="">
      <xdr:nvCxnSpPr>
        <xdr:cNvPr id="39" name="Gerade Verbindung mit Pfeil 38"/>
        <xdr:cNvCxnSpPr/>
      </xdr:nvCxnSpPr>
      <xdr:spPr>
        <a:xfrm>
          <a:off x="1578428" y="30352093"/>
          <a:ext cx="15401924" cy="23132"/>
        </a:xfrm>
        <a:prstGeom prst="straightConnector1">
          <a:avLst/>
        </a:prstGeom>
        <a:ln>
          <a:headEnd type="arrow"/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285748</xdr:colOff>
      <xdr:row>190</xdr:row>
      <xdr:rowOff>13607</xdr:rowOff>
    </xdr:from>
    <xdr:to>
      <xdr:col>7</xdr:col>
      <xdr:colOff>42320</xdr:colOff>
      <xdr:row>197</xdr:row>
      <xdr:rowOff>63820</xdr:rowOff>
    </xdr:to>
    <xdr:graphicFrame macro="">
      <xdr:nvGraphicFramePr>
        <xdr:cNvPr id="40" name="Diagramm 3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3</xdr:col>
      <xdr:colOff>272143</xdr:colOff>
      <xdr:row>197</xdr:row>
      <xdr:rowOff>68036</xdr:rowOff>
    </xdr:from>
    <xdr:to>
      <xdr:col>7</xdr:col>
      <xdr:colOff>28715</xdr:colOff>
      <xdr:row>204</xdr:row>
      <xdr:rowOff>118249</xdr:rowOff>
    </xdr:to>
    <xdr:graphicFrame macro="">
      <xdr:nvGraphicFramePr>
        <xdr:cNvPr id="41" name="Diagramm 4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3</xdr:col>
      <xdr:colOff>272142</xdr:colOff>
      <xdr:row>211</xdr:row>
      <xdr:rowOff>163287</xdr:rowOff>
    </xdr:from>
    <xdr:to>
      <xdr:col>7</xdr:col>
      <xdr:colOff>28714</xdr:colOff>
      <xdr:row>219</xdr:row>
      <xdr:rowOff>9393</xdr:rowOff>
    </xdr:to>
    <xdr:graphicFrame macro="">
      <xdr:nvGraphicFramePr>
        <xdr:cNvPr id="42" name="Diagramm 4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3</xdr:col>
      <xdr:colOff>272141</xdr:colOff>
      <xdr:row>220</xdr:row>
      <xdr:rowOff>13608</xdr:rowOff>
    </xdr:from>
    <xdr:to>
      <xdr:col>7</xdr:col>
      <xdr:colOff>28713</xdr:colOff>
      <xdr:row>227</xdr:row>
      <xdr:rowOff>63821</xdr:rowOff>
    </xdr:to>
    <xdr:graphicFrame macro="">
      <xdr:nvGraphicFramePr>
        <xdr:cNvPr id="43" name="Diagramm 4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12</xdr:col>
      <xdr:colOff>217714</xdr:colOff>
      <xdr:row>190</xdr:row>
      <xdr:rowOff>27214</xdr:rowOff>
    </xdr:from>
    <xdr:to>
      <xdr:col>15</xdr:col>
      <xdr:colOff>123964</xdr:colOff>
      <xdr:row>197</xdr:row>
      <xdr:rowOff>77427</xdr:rowOff>
    </xdr:to>
    <xdr:graphicFrame macro="">
      <xdr:nvGraphicFramePr>
        <xdr:cNvPr id="44" name="Diagramm 4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12</xdr:col>
      <xdr:colOff>244927</xdr:colOff>
      <xdr:row>204</xdr:row>
      <xdr:rowOff>95250</xdr:rowOff>
    </xdr:from>
    <xdr:to>
      <xdr:col>15</xdr:col>
      <xdr:colOff>151177</xdr:colOff>
      <xdr:row>211</xdr:row>
      <xdr:rowOff>141301</xdr:rowOff>
    </xdr:to>
    <xdr:graphicFrame macro="">
      <xdr:nvGraphicFramePr>
        <xdr:cNvPr id="45" name="Diagramm 4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12</xdr:col>
      <xdr:colOff>258535</xdr:colOff>
      <xdr:row>211</xdr:row>
      <xdr:rowOff>149679</xdr:rowOff>
    </xdr:from>
    <xdr:to>
      <xdr:col>15</xdr:col>
      <xdr:colOff>164785</xdr:colOff>
      <xdr:row>218</xdr:row>
      <xdr:rowOff>199892</xdr:rowOff>
    </xdr:to>
    <xdr:graphicFrame macro="">
      <xdr:nvGraphicFramePr>
        <xdr:cNvPr id="46" name="Diagramm 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12</xdr:col>
      <xdr:colOff>285749</xdr:colOff>
      <xdr:row>219</xdr:row>
      <xdr:rowOff>27214</xdr:rowOff>
    </xdr:from>
    <xdr:to>
      <xdr:col>15</xdr:col>
      <xdr:colOff>191999</xdr:colOff>
      <xdr:row>226</xdr:row>
      <xdr:rowOff>77427</xdr:rowOff>
    </xdr:to>
    <xdr:graphicFrame macro="">
      <xdr:nvGraphicFramePr>
        <xdr:cNvPr id="47" name="Diagramm 4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3</xdr:col>
      <xdr:colOff>272141</xdr:colOff>
      <xdr:row>204</xdr:row>
      <xdr:rowOff>136071</xdr:rowOff>
    </xdr:from>
    <xdr:to>
      <xdr:col>7</xdr:col>
      <xdr:colOff>28713</xdr:colOff>
      <xdr:row>211</xdr:row>
      <xdr:rowOff>182122</xdr:rowOff>
    </xdr:to>
    <xdr:graphicFrame macro="">
      <xdr:nvGraphicFramePr>
        <xdr:cNvPr id="48" name="Diagramm 4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12</xdr:col>
      <xdr:colOff>217714</xdr:colOff>
      <xdr:row>197</xdr:row>
      <xdr:rowOff>81643</xdr:rowOff>
    </xdr:from>
    <xdr:to>
      <xdr:col>15</xdr:col>
      <xdr:colOff>123964</xdr:colOff>
      <xdr:row>204</xdr:row>
      <xdr:rowOff>131856</xdr:rowOff>
    </xdr:to>
    <xdr:graphicFrame macro="">
      <xdr:nvGraphicFramePr>
        <xdr:cNvPr id="49" name="Diagramm 4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2</xdr:col>
      <xdr:colOff>130025</xdr:colOff>
      <xdr:row>185</xdr:row>
      <xdr:rowOff>47322</xdr:rowOff>
    </xdr:from>
    <xdr:to>
      <xdr:col>2</xdr:col>
      <xdr:colOff>577410</xdr:colOff>
      <xdr:row>185</xdr:row>
      <xdr:rowOff>47414</xdr:rowOff>
    </xdr:to>
    <xdr:pic>
      <xdr:nvPicPr>
        <xdr:cNvPr id="50" name="Grafik 2" descr="C:\Users\Oliver-2011\AppData\Local\Microsoft\Windows\Temporary Internet Files\Content.IE5\D7MZHL2I\MC900432628[1].png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 bwMode="auto">
        <a:xfrm>
          <a:off x="1368275" y="29822472"/>
          <a:ext cx="447385" cy="9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244929</xdr:colOff>
      <xdr:row>168</xdr:row>
      <xdr:rowOff>108857</xdr:rowOff>
    </xdr:from>
    <xdr:to>
      <xdr:col>13</xdr:col>
      <xdr:colOff>449036</xdr:colOff>
      <xdr:row>184</xdr:row>
      <xdr:rowOff>163286</xdr:rowOff>
    </xdr:to>
    <xdr:graphicFrame macro="">
      <xdr:nvGraphicFramePr>
        <xdr:cNvPr id="51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13</xdr:col>
      <xdr:colOff>571500</xdr:colOff>
      <xdr:row>168</xdr:row>
      <xdr:rowOff>108856</xdr:rowOff>
    </xdr:from>
    <xdr:to>
      <xdr:col>16</xdr:col>
      <xdr:colOff>231322</xdr:colOff>
      <xdr:row>179</xdr:row>
      <xdr:rowOff>149678</xdr:rowOff>
    </xdr:to>
    <xdr:graphicFrame macro="">
      <xdr:nvGraphicFramePr>
        <xdr:cNvPr id="5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11</xdr:col>
      <xdr:colOff>1020536</xdr:colOff>
      <xdr:row>161</xdr:row>
      <xdr:rowOff>190500</xdr:rowOff>
    </xdr:from>
    <xdr:to>
      <xdr:col>16</xdr:col>
      <xdr:colOff>314923</xdr:colOff>
      <xdr:row>168</xdr:row>
      <xdr:rowOff>40821</xdr:rowOff>
    </xdr:to>
    <xdr:graphicFrame macro="">
      <xdr:nvGraphicFramePr>
        <xdr:cNvPr id="57" name="Diagramm 5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2</xdr:col>
      <xdr:colOff>244929</xdr:colOff>
      <xdr:row>161</xdr:row>
      <xdr:rowOff>190501</xdr:rowOff>
    </xdr:from>
    <xdr:to>
      <xdr:col>11</xdr:col>
      <xdr:colOff>938893</xdr:colOff>
      <xdr:row>168</xdr:row>
      <xdr:rowOff>54429</xdr:rowOff>
    </xdr:to>
    <xdr:graphicFrame macro="">
      <xdr:nvGraphicFramePr>
        <xdr:cNvPr id="53" name="Diagramm 5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D:\Eigene%20Dateien\Desktop\WORKSTATION\01%20F&amp;B%20EXE\02.00%20F&amp;B%20planing\02.04%20-%20BAB\BAB%20LOCATION%20DATABANK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ORKSTATION/03%20HR%20Dep/06.00%20HR%20Personalmanagement/HR%20Human%20Resources%20dashboard-2015.xlsx" TargetMode="External"/></Relationships>
</file>

<file path=xl/externalLinks/externalLink1.xml><?xml version="1.0" encoding="utf-8"?>
<externalLink xmlns="http://schemas.openxmlformats.org/spreadsheetml/2006/main">
  <oleLink xmlns:r="http://schemas.openxmlformats.org/officeDocument/2006/relationships" r:id="rId1" progId="Excel.Sheet.12">
    <oleItems>
      <oleItem name="!#1 (Vorlage)!Z4S1:Z640S5" advise="1"/>
    </oleItems>
  </oleLin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shboard"/>
      <sheetName val="Employee Data"/>
      <sheetName val="Calculations"/>
      <sheetName val="Readme"/>
      <sheetName val="PSW_Sheet"/>
    </sheetNames>
    <sheetDataSet>
      <sheetData sheetId="0"/>
      <sheetData sheetId="1"/>
      <sheetData sheetId="2">
        <row r="20">
          <cell r="B20" t="str">
            <v>Salary</v>
          </cell>
          <cell r="C20" t="str">
            <v>Bonus</v>
          </cell>
          <cell r="D20" t="str">
            <v>Overtime</v>
          </cell>
          <cell r="E20" t="str">
            <v>#1</v>
          </cell>
          <cell r="F20" t="str">
            <v>#2</v>
          </cell>
          <cell r="G20" t="str">
            <v>#3</v>
          </cell>
          <cell r="H20" t="str">
            <v>#4</v>
          </cell>
          <cell r="I20" t="str">
            <v>#5</v>
          </cell>
        </row>
        <row r="21">
          <cell r="A21" t="str">
            <v>Accounting</v>
          </cell>
          <cell r="B21">
            <v>532000</v>
          </cell>
          <cell r="C21">
            <v>40040</v>
          </cell>
          <cell r="D21">
            <v>28890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A22" t="str">
            <v>Administration</v>
          </cell>
          <cell r="B22">
            <v>707000</v>
          </cell>
          <cell r="C22">
            <v>68920</v>
          </cell>
          <cell r="D22">
            <v>34140</v>
          </cell>
          <cell r="E22">
            <v>1</v>
          </cell>
          <cell r="F22">
            <v>2</v>
          </cell>
          <cell r="G22">
            <v>3</v>
          </cell>
          <cell r="H22">
            <v>4</v>
          </cell>
          <cell r="I22">
            <v>5</v>
          </cell>
        </row>
        <row r="23">
          <cell r="A23" t="str">
            <v>Customer Support</v>
          </cell>
          <cell r="B23">
            <v>297000</v>
          </cell>
          <cell r="C23">
            <v>28670</v>
          </cell>
          <cell r="D23">
            <v>12010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A24" t="str">
            <v>Finance</v>
          </cell>
          <cell r="B24">
            <v>498000</v>
          </cell>
          <cell r="C24">
            <v>40250</v>
          </cell>
          <cell r="D24">
            <v>25640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A25" t="str">
            <v>Human Resources</v>
          </cell>
          <cell r="B25">
            <v>481000</v>
          </cell>
          <cell r="C25">
            <v>38870</v>
          </cell>
          <cell r="D25">
            <v>12570</v>
          </cell>
          <cell r="E25">
            <v>100</v>
          </cell>
          <cell r="F25">
            <v>200</v>
          </cell>
          <cell r="G25">
            <v>300</v>
          </cell>
          <cell r="H25">
            <v>400</v>
          </cell>
          <cell r="I25">
            <v>500</v>
          </cell>
        </row>
        <row r="26">
          <cell r="A26" t="str">
            <v>IT</v>
          </cell>
          <cell r="B26">
            <v>885000</v>
          </cell>
          <cell r="C26">
            <v>73480</v>
          </cell>
          <cell r="D26">
            <v>13170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A27" t="str">
            <v>Marketing</v>
          </cell>
          <cell r="B27">
            <v>594000</v>
          </cell>
          <cell r="C27">
            <v>51560</v>
          </cell>
          <cell r="D27">
            <v>17720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A28" t="str">
            <v>R&amp;D</v>
          </cell>
          <cell r="B28">
            <v>1268000</v>
          </cell>
          <cell r="C28">
            <v>121790</v>
          </cell>
          <cell r="D28">
            <v>47020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A29" t="str">
            <v>Sales</v>
          </cell>
          <cell r="B29">
            <v>632000</v>
          </cell>
          <cell r="C29">
            <v>308430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valuation="1" codeName="Tabelle1"/>
  <dimension ref="A1:BE1082"/>
  <sheetViews>
    <sheetView showGridLines="0" showZeros="0" tabSelected="1" defaultGridColor="0" topLeftCell="A139" colorId="22" zoomScale="85" zoomScaleNormal="85" zoomScaleSheetLayoutView="70" workbookViewId="0">
      <selection activeCell="E38" sqref="E38"/>
    </sheetView>
  </sheetViews>
  <sheetFormatPr baseColWidth="10" defaultColWidth="9.77734375" defaultRowHeight="15"/>
  <cols>
    <col min="1" max="1" width="9.44140625" style="3" customWidth="1"/>
    <col min="2" max="2" width="11.88671875" style="3" customWidth="1"/>
    <col min="3" max="3" width="31.77734375" style="3" customWidth="1"/>
    <col min="4" max="4" width="5.5546875" style="3" customWidth="1"/>
    <col min="5" max="5" width="16.21875" style="3" customWidth="1"/>
    <col min="6" max="6" width="12.33203125" style="3" customWidth="1"/>
    <col min="7" max="11" width="10.6640625" style="3" customWidth="1"/>
    <col min="12" max="12" width="13.44140625" style="93" customWidth="1"/>
    <col min="13" max="13" width="11.6640625" style="93" customWidth="1"/>
    <col min="14" max="14" width="12.5546875" style="3" customWidth="1"/>
    <col min="15" max="15" width="14.5546875" style="3" customWidth="1"/>
    <col min="16" max="16" width="13.109375" style="3" customWidth="1"/>
    <col min="17" max="17" width="10.21875" style="3" customWidth="1"/>
    <col min="18" max="19" width="9.77734375" style="3"/>
    <col min="20" max="20" width="33.109375" style="3" customWidth="1"/>
    <col min="21" max="21" width="22.6640625" style="3" customWidth="1"/>
    <col min="22" max="22" width="8" style="3" customWidth="1"/>
    <col min="23" max="23" width="10.88671875" style="3" bestFit="1" customWidth="1"/>
    <col min="24" max="27" width="9.77734375" style="3"/>
    <col min="28" max="28" width="15.6640625" style="3" customWidth="1"/>
    <col min="29" max="29" width="26.88671875" style="3" customWidth="1"/>
    <col min="30" max="33" width="9.77734375" style="3"/>
    <col min="34" max="34" width="28.77734375" style="3" customWidth="1"/>
    <col min="35" max="54" width="9.77734375" style="3"/>
    <col min="55" max="55" width="52.33203125" style="3" bestFit="1" customWidth="1"/>
    <col min="56" max="56" width="9.77734375" style="3"/>
    <col min="57" max="57" width="12.5546875" style="3" bestFit="1" customWidth="1"/>
    <col min="58" max="16384" width="9.77734375" style="3"/>
  </cols>
  <sheetData>
    <row r="1" spans="1:57" ht="22.5" customHeight="1">
      <c r="A1" s="163"/>
      <c r="B1" s="163"/>
      <c r="C1" s="168" t="s">
        <v>58</v>
      </c>
      <c r="D1" s="166"/>
      <c r="E1" s="169"/>
      <c r="F1" s="169"/>
      <c r="G1" s="169"/>
      <c r="H1" s="169"/>
      <c r="I1" s="169"/>
      <c r="J1" s="169"/>
      <c r="K1" s="169"/>
      <c r="L1" s="187"/>
      <c r="M1" s="187"/>
      <c r="N1" s="188"/>
      <c r="O1" s="358"/>
      <c r="P1" s="358"/>
      <c r="Q1" s="188"/>
      <c r="R1" s="163"/>
      <c r="S1" s="163"/>
      <c r="T1" s="166"/>
      <c r="U1" s="163"/>
      <c r="V1" s="163"/>
      <c r="W1" s="163"/>
      <c r="X1" s="163"/>
      <c r="Y1" s="163"/>
    </row>
    <row r="2" spans="1:57" ht="16.5">
      <c r="A2" s="163"/>
      <c r="B2" s="163"/>
      <c r="C2" s="184">
        <v>42002</v>
      </c>
      <c r="D2" s="261"/>
      <c r="E2" s="185">
        <f t="shared" ref="E2:K2" si="0">E3</f>
        <v>42002</v>
      </c>
      <c r="F2" s="185">
        <f t="shared" si="0"/>
        <v>42003</v>
      </c>
      <c r="G2" s="185">
        <f t="shared" si="0"/>
        <v>42004</v>
      </c>
      <c r="H2" s="185">
        <f t="shared" si="0"/>
        <v>42005</v>
      </c>
      <c r="I2" s="185">
        <f t="shared" si="0"/>
        <v>42006</v>
      </c>
      <c r="J2" s="185">
        <f t="shared" si="0"/>
        <v>42007</v>
      </c>
      <c r="K2" s="185">
        <f t="shared" si="0"/>
        <v>42008</v>
      </c>
      <c r="L2" s="185" t="s">
        <v>0</v>
      </c>
      <c r="M2" s="185" t="s">
        <v>63</v>
      </c>
      <c r="N2" s="185" t="s">
        <v>1</v>
      </c>
      <c r="O2" s="185" t="s">
        <v>2</v>
      </c>
      <c r="P2" s="185" t="s">
        <v>3</v>
      </c>
      <c r="Q2" s="185" t="s">
        <v>4</v>
      </c>
      <c r="R2" s="163"/>
      <c r="S2" s="167"/>
      <c r="T2" s="163"/>
      <c r="U2" s="163"/>
      <c r="V2" s="163"/>
      <c r="W2" s="163"/>
      <c r="X2" s="163"/>
      <c r="Y2" s="163"/>
    </row>
    <row r="3" spans="1:57" ht="15.75">
      <c r="A3" s="163"/>
      <c r="B3" s="163"/>
      <c r="C3" s="183">
        <f>C2</f>
        <v>42002</v>
      </c>
      <c r="D3" s="261"/>
      <c r="E3" s="186">
        <f>C2</f>
        <v>42002</v>
      </c>
      <c r="F3" s="186">
        <f t="shared" ref="F3:K3" si="1">E3+1</f>
        <v>42003</v>
      </c>
      <c r="G3" s="186">
        <f t="shared" si="1"/>
        <v>42004</v>
      </c>
      <c r="H3" s="186">
        <f t="shared" si="1"/>
        <v>42005</v>
      </c>
      <c r="I3" s="186">
        <f t="shared" si="1"/>
        <v>42006</v>
      </c>
      <c r="J3" s="186">
        <f t="shared" si="1"/>
        <v>42007</v>
      </c>
      <c r="K3" s="170">
        <f t="shared" si="1"/>
        <v>42008</v>
      </c>
      <c r="L3" s="185" t="s">
        <v>5</v>
      </c>
      <c r="M3" s="185" t="s">
        <v>64</v>
      </c>
      <c r="N3" s="185" t="s">
        <v>6</v>
      </c>
      <c r="O3" s="185" t="s">
        <v>7</v>
      </c>
      <c r="P3" s="185" t="s">
        <v>8</v>
      </c>
      <c r="Q3" s="185" t="s">
        <v>8</v>
      </c>
      <c r="R3" s="163"/>
      <c r="S3" s="163"/>
      <c r="T3" s="163"/>
      <c r="U3" s="163"/>
      <c r="V3" s="163"/>
      <c r="W3" s="163"/>
      <c r="X3" s="163"/>
      <c r="Y3" s="163"/>
    </row>
    <row r="4" spans="1:57" ht="15.75">
      <c r="A4" s="163"/>
      <c r="B4" s="163"/>
      <c r="C4" s="133" t="s">
        <v>9</v>
      </c>
      <c r="D4" s="261"/>
      <c r="E4" s="176" t="s">
        <v>57</v>
      </c>
      <c r="F4" s="176" t="s">
        <v>10</v>
      </c>
      <c r="G4" s="176" t="s">
        <v>11</v>
      </c>
      <c r="H4" s="176" t="s">
        <v>12</v>
      </c>
      <c r="I4" s="176" t="s">
        <v>13</v>
      </c>
      <c r="J4" s="176" t="s">
        <v>14</v>
      </c>
      <c r="K4" s="176" t="s">
        <v>15</v>
      </c>
      <c r="L4" s="185"/>
      <c r="M4" s="185"/>
      <c r="N4" s="185"/>
      <c r="O4" s="185"/>
      <c r="P4" s="185"/>
      <c r="Q4" s="185"/>
      <c r="R4" s="163"/>
      <c r="S4" s="163"/>
      <c r="T4" s="163"/>
      <c r="U4" s="163"/>
      <c r="V4" s="163"/>
      <c r="W4" s="163"/>
      <c r="X4" s="163"/>
      <c r="Y4" s="163"/>
      <c r="BA4" s="3" t="e">
        <f t="array" ref="BA4:BE640">[1]!'!#1 (Vorlage)!Z4S1:Z640S5'</f>
        <v>#REF!</v>
      </c>
      <c r="BB4" s="3" t="e">
        <v>#REF!</v>
      </c>
      <c r="BC4" s="133" t="e">
        <v>#REF!</v>
      </c>
      <c r="BD4" s="3" t="e">
        <v>#REF!</v>
      </c>
      <c r="BE4" s="3" t="e">
        <v>#REF!</v>
      </c>
    </row>
    <row r="5" spans="1:57" ht="15.75" customHeight="1">
      <c r="A5" s="163"/>
      <c r="B5" s="163"/>
      <c r="C5" s="133" t="s">
        <v>77</v>
      </c>
      <c r="D5" s="261"/>
      <c r="E5" s="176" t="s">
        <v>78</v>
      </c>
      <c r="F5" s="176" t="s">
        <v>78</v>
      </c>
      <c r="G5" s="176" t="s">
        <v>78</v>
      </c>
      <c r="H5" s="176" t="s">
        <v>78</v>
      </c>
      <c r="I5" s="176" t="s">
        <v>78</v>
      </c>
      <c r="J5" s="176" t="s">
        <v>78</v>
      </c>
      <c r="K5" s="176" t="s">
        <v>78</v>
      </c>
      <c r="L5" s="189"/>
      <c r="M5" s="189"/>
      <c r="N5" s="187"/>
      <c r="O5" s="190"/>
      <c r="P5" s="187"/>
      <c r="Q5" s="187"/>
      <c r="R5" s="163"/>
      <c r="S5" s="163"/>
      <c r="T5" s="163"/>
      <c r="U5" s="163"/>
      <c r="V5" s="163"/>
      <c r="W5" s="163"/>
      <c r="X5" s="163"/>
      <c r="Y5" s="163"/>
      <c r="BA5" s="3" t="e">
        <v>#REF!</v>
      </c>
      <c r="BB5" s="3" t="e">
        <v>#REF!</v>
      </c>
      <c r="BC5" s="133" t="e">
        <v>#REF!</v>
      </c>
      <c r="BD5" s="3" t="e">
        <v>#REF!</v>
      </c>
      <c r="BE5" s="3" t="e">
        <v>#REF!</v>
      </c>
    </row>
    <row r="6" spans="1:57" ht="14.25" customHeight="1">
      <c r="A6" s="163"/>
      <c r="B6" s="163"/>
      <c r="C6" s="49"/>
      <c r="D6" s="171"/>
      <c r="E6" s="172"/>
      <c r="F6" s="172"/>
      <c r="G6" s="172"/>
      <c r="H6" s="172"/>
      <c r="I6" s="172"/>
      <c r="J6" s="172"/>
      <c r="K6" s="172"/>
      <c r="L6" s="189"/>
      <c r="M6" s="189"/>
      <c r="N6" s="187"/>
      <c r="O6" s="190"/>
      <c r="P6" s="187"/>
      <c r="Q6" s="187"/>
      <c r="R6" s="163"/>
      <c r="S6" s="163"/>
      <c r="T6" s="163"/>
      <c r="U6" s="163"/>
      <c r="V6" s="163"/>
      <c r="W6" s="163"/>
      <c r="X6" s="163"/>
      <c r="Y6" s="163"/>
      <c r="BA6" s="3" t="e">
        <v>#REF!</v>
      </c>
      <c r="BB6" s="3" t="e">
        <v>#REF!</v>
      </c>
      <c r="BC6" s="49" t="e">
        <v>#REF!</v>
      </c>
      <c r="BD6" s="3" t="e">
        <v>#REF!</v>
      </c>
      <c r="BE6" s="3" t="e">
        <v>#REF!</v>
      </c>
    </row>
    <row r="7" spans="1:57" ht="14.25" customHeight="1" thickBot="1">
      <c r="A7" s="163"/>
      <c r="B7" s="164"/>
      <c r="C7" s="12" t="s">
        <v>103</v>
      </c>
      <c r="D7" s="17"/>
      <c r="E7" s="13">
        <v>1</v>
      </c>
      <c r="F7" s="13">
        <v>1</v>
      </c>
      <c r="G7" s="13">
        <v>1</v>
      </c>
      <c r="H7" s="13">
        <v>1</v>
      </c>
      <c r="I7" s="13">
        <v>1</v>
      </c>
      <c r="J7" s="13">
        <v>1</v>
      </c>
      <c r="K7" s="13">
        <v>1</v>
      </c>
      <c r="L7" s="162">
        <f t="shared" ref="L7:L8" si="2">SUM(E7:K7)</f>
        <v>7</v>
      </c>
      <c r="M7" s="160"/>
      <c r="N7" s="161">
        <f>'#1 '!AAA7</f>
        <v>0</v>
      </c>
      <c r="O7" s="13">
        <f>L7+N7</f>
        <v>7</v>
      </c>
      <c r="P7" s="13">
        <f t="shared" ref="P7:P20" si="3">Q7/30*1</f>
        <v>0</v>
      </c>
      <c r="Q7" s="192"/>
      <c r="R7" s="163"/>
      <c r="S7" s="163"/>
      <c r="T7" s="163"/>
      <c r="U7" s="163"/>
      <c r="V7" s="163"/>
      <c r="W7" s="163"/>
      <c r="X7" s="163"/>
      <c r="Y7" s="163"/>
      <c r="BA7" s="84" t="e">
        <v>#REF!</v>
      </c>
      <c r="BB7" s="149" t="e">
        <v>#REF!</v>
      </c>
      <c r="BC7" s="12" t="e">
        <v>#REF!</v>
      </c>
      <c r="BD7" s="3" t="e">
        <v>#REF!</v>
      </c>
      <c r="BE7" s="3" t="e">
        <v>#REF!</v>
      </c>
    </row>
    <row r="8" spans="1:57" ht="14.25" customHeight="1" thickBot="1">
      <c r="A8" s="163"/>
      <c r="B8" s="164"/>
      <c r="C8" s="12" t="s">
        <v>104</v>
      </c>
      <c r="D8" s="17"/>
      <c r="E8" s="191">
        <f>IF(E7=1,0,1)</f>
        <v>0</v>
      </c>
      <c r="F8" s="191">
        <f t="shared" ref="F8:K8" si="4">IF(F7=1,0,1)</f>
        <v>0</v>
      </c>
      <c r="G8" s="191">
        <f t="shared" si="4"/>
        <v>0</v>
      </c>
      <c r="H8" s="191">
        <f t="shared" si="4"/>
        <v>0</v>
      </c>
      <c r="I8" s="191">
        <f t="shared" si="4"/>
        <v>0</v>
      </c>
      <c r="J8" s="191">
        <f t="shared" si="4"/>
        <v>0</v>
      </c>
      <c r="K8" s="191">
        <f t="shared" si="4"/>
        <v>0</v>
      </c>
      <c r="L8" s="162">
        <f t="shared" si="2"/>
        <v>0</v>
      </c>
      <c r="M8" s="160"/>
      <c r="N8" s="161">
        <f>'#1 '!AAA8</f>
        <v>0</v>
      </c>
      <c r="O8" s="13">
        <f t="shared" ref="O8:O20" si="5">L8+N8</f>
        <v>0</v>
      </c>
      <c r="P8" s="13">
        <f t="shared" si="3"/>
        <v>0</v>
      </c>
      <c r="Q8" s="192"/>
      <c r="R8" s="163"/>
      <c r="S8" s="163"/>
      <c r="T8" s="163"/>
      <c r="U8" s="163"/>
      <c r="V8" s="163"/>
      <c r="W8" s="163"/>
      <c r="X8" s="163"/>
      <c r="Y8" s="163"/>
      <c r="BA8" s="84" t="e">
        <v>#REF!</v>
      </c>
      <c r="BB8" s="149" t="e">
        <v>#REF!</v>
      </c>
      <c r="BC8" s="12" t="e">
        <v>#REF!</v>
      </c>
      <c r="BD8" s="3" t="e">
        <v>#REF!</v>
      </c>
      <c r="BE8" s="3" t="e">
        <v>#REF!</v>
      </c>
    </row>
    <row r="9" spans="1:57" ht="14.25" customHeight="1">
      <c r="A9" s="163"/>
      <c r="B9" s="164"/>
      <c r="C9" s="151" t="s">
        <v>105</v>
      </c>
      <c r="D9" s="17"/>
      <c r="E9" s="13"/>
      <c r="F9" s="13"/>
      <c r="G9" s="13"/>
      <c r="H9" s="13"/>
      <c r="I9" s="13"/>
      <c r="J9" s="13"/>
      <c r="K9" s="13"/>
      <c r="L9" s="162">
        <f>SUM(E9:K9)</f>
        <v>0</v>
      </c>
      <c r="M9" s="160"/>
      <c r="N9" s="161">
        <f>'#1 '!AAA9</f>
        <v>0</v>
      </c>
      <c r="O9" s="13">
        <f>L9+N9</f>
        <v>0</v>
      </c>
      <c r="P9" s="13">
        <f t="shared" si="3"/>
        <v>0</v>
      </c>
      <c r="Q9" s="192"/>
      <c r="R9" s="163"/>
      <c r="S9" s="163"/>
      <c r="T9" s="163"/>
      <c r="U9" s="163"/>
      <c r="V9" s="163"/>
      <c r="W9" s="163"/>
      <c r="X9" s="163"/>
      <c r="Y9" s="163"/>
      <c r="BA9" s="84" t="e">
        <v>#REF!</v>
      </c>
      <c r="BB9" s="149" t="e">
        <v>#REF!</v>
      </c>
      <c r="BC9" s="151" t="e">
        <v>#REF!</v>
      </c>
      <c r="BD9" s="3" t="e">
        <v>#REF!</v>
      </c>
      <c r="BE9" s="3" t="e">
        <v>#REF!</v>
      </c>
    </row>
    <row r="10" spans="1:57" ht="14.25" customHeight="1">
      <c r="A10" s="163"/>
      <c r="B10" s="164"/>
      <c r="C10" s="151" t="s">
        <v>106</v>
      </c>
      <c r="D10" s="17"/>
      <c r="E10" s="193"/>
      <c r="F10" s="193"/>
      <c r="G10" s="193"/>
      <c r="H10" s="193"/>
      <c r="I10" s="193"/>
      <c r="J10" s="193"/>
      <c r="K10" s="193"/>
      <c r="L10" s="194">
        <f t="shared" ref="L10" si="6">SUM(E10:K10)</f>
        <v>0</v>
      </c>
      <c r="M10" s="197"/>
      <c r="N10" s="195">
        <f>'#1 '!AAA10</f>
        <v>0</v>
      </c>
      <c r="O10" s="193">
        <f>L10+N10</f>
        <v>0</v>
      </c>
      <c r="P10" s="193">
        <f t="shared" si="3"/>
        <v>0</v>
      </c>
      <c r="Q10" s="196"/>
      <c r="R10" s="163"/>
      <c r="S10" s="163"/>
      <c r="T10" s="163"/>
      <c r="U10" s="163"/>
      <c r="V10" s="163"/>
      <c r="W10" s="163"/>
      <c r="X10" s="163"/>
      <c r="Y10" s="163"/>
      <c r="BA10" s="84" t="e">
        <v>#REF!</v>
      </c>
      <c r="BB10" s="149" t="e">
        <v>#REF!</v>
      </c>
      <c r="BC10" s="151" t="e">
        <v>#REF!</v>
      </c>
      <c r="BD10" s="3" t="e">
        <v>#REF!</v>
      </c>
      <c r="BE10" s="3" t="e">
        <v>#REF!</v>
      </c>
    </row>
    <row r="11" spans="1:57" ht="14.25" customHeight="1">
      <c r="A11" s="163"/>
      <c r="B11" s="163"/>
      <c r="C11" s="361" t="s">
        <v>107</v>
      </c>
      <c r="D11" s="361"/>
      <c r="E11" s="172"/>
      <c r="F11" s="172"/>
      <c r="G11" s="172"/>
      <c r="H11" s="172"/>
      <c r="I11" s="172"/>
      <c r="J11" s="172"/>
      <c r="K11" s="172"/>
      <c r="L11" s="173"/>
      <c r="M11" s="173"/>
      <c r="N11" s="177"/>
      <c r="O11" s="177"/>
      <c r="P11" s="177"/>
      <c r="Q11" s="177"/>
      <c r="R11" s="163"/>
      <c r="S11" s="163"/>
      <c r="T11" s="163"/>
      <c r="U11" s="163"/>
      <c r="V11" s="163"/>
      <c r="W11" s="163"/>
      <c r="X11" s="163"/>
      <c r="Y11" s="163"/>
      <c r="BA11" s="3" t="e">
        <v>#REF!</v>
      </c>
      <c r="BB11" s="3" t="e">
        <v>#REF!</v>
      </c>
      <c r="BC11" s="155" t="e">
        <v>#REF!</v>
      </c>
      <c r="BD11" s="3" t="e">
        <v>#REF!</v>
      </c>
      <c r="BE11" s="3" t="e">
        <v>#REF!</v>
      </c>
    </row>
    <row r="12" spans="1:57" ht="14.25" customHeight="1">
      <c r="A12" s="163"/>
      <c r="B12" s="164"/>
      <c r="C12" s="11" t="s">
        <v>108</v>
      </c>
      <c r="D12" s="17"/>
      <c r="E12" s="13"/>
      <c r="F12" s="13"/>
      <c r="G12" s="13"/>
      <c r="H12" s="13"/>
      <c r="I12" s="13"/>
      <c r="J12" s="13"/>
      <c r="K12" s="13"/>
      <c r="L12" s="162">
        <f t="shared" ref="L12:L15" si="7">SUM(E12:K12)</f>
        <v>0</v>
      </c>
      <c r="M12" s="13"/>
      <c r="N12" s="161">
        <f>'#1 '!AAA12</f>
        <v>0</v>
      </c>
      <c r="O12" s="13">
        <f t="shared" si="5"/>
        <v>0</v>
      </c>
      <c r="P12" s="13">
        <f t="shared" si="3"/>
        <v>0</v>
      </c>
      <c r="Q12" s="192"/>
      <c r="R12" s="163"/>
      <c r="S12" s="163"/>
      <c r="T12" s="163"/>
      <c r="U12" s="163"/>
      <c r="V12" s="163"/>
      <c r="W12" s="163"/>
      <c r="X12" s="163"/>
      <c r="Y12" s="163"/>
      <c r="BA12" s="84" t="e">
        <v>#REF!</v>
      </c>
      <c r="BB12" s="149" t="e">
        <v>#REF!</v>
      </c>
      <c r="BC12" s="11" t="e">
        <v>#REF!</v>
      </c>
      <c r="BD12" s="3" t="e">
        <v>#REF!</v>
      </c>
      <c r="BE12" s="3" t="e">
        <v>#REF!</v>
      </c>
    </row>
    <row r="13" spans="1:57" ht="14.25" customHeight="1">
      <c r="A13" s="163"/>
      <c r="B13" s="164"/>
      <c r="C13" s="11" t="s">
        <v>109</v>
      </c>
      <c r="D13" s="17"/>
      <c r="E13" s="362" t="s">
        <v>303</v>
      </c>
      <c r="F13" s="363"/>
      <c r="G13" s="363"/>
      <c r="H13" s="363"/>
      <c r="I13" s="363"/>
      <c r="J13" s="363"/>
      <c r="K13" s="364"/>
      <c r="L13" s="162">
        <f t="shared" si="7"/>
        <v>0</v>
      </c>
      <c r="M13" s="13"/>
      <c r="N13" s="161">
        <f>'#1 '!AAA13</f>
        <v>0</v>
      </c>
      <c r="O13" s="13">
        <f t="shared" si="5"/>
        <v>0</v>
      </c>
      <c r="P13" s="13">
        <f t="shared" si="3"/>
        <v>0</v>
      </c>
      <c r="Q13" s="192"/>
      <c r="R13" s="163"/>
      <c r="S13" s="163"/>
      <c r="T13" s="163"/>
      <c r="U13" s="163"/>
      <c r="V13" s="163"/>
      <c r="W13" s="163"/>
      <c r="X13" s="163"/>
      <c r="Y13" s="163"/>
      <c r="BA13" s="84" t="e">
        <v>#REF!</v>
      </c>
      <c r="BB13" s="149" t="e">
        <v>#REF!</v>
      </c>
      <c r="BC13" s="11" t="e">
        <v>#REF!</v>
      </c>
      <c r="BD13" s="3" t="e">
        <v>#REF!</v>
      </c>
      <c r="BE13" s="3" t="e">
        <v>#REF!</v>
      </c>
    </row>
    <row r="14" spans="1:57" ht="14.25" customHeight="1">
      <c r="A14" s="163"/>
      <c r="B14" s="164"/>
      <c r="C14" s="11" t="s">
        <v>110</v>
      </c>
      <c r="D14" s="17"/>
      <c r="E14" s="13"/>
      <c r="F14" s="13"/>
      <c r="G14" s="13"/>
      <c r="H14" s="13"/>
      <c r="I14" s="13"/>
      <c r="J14" s="13"/>
      <c r="K14" s="13"/>
      <c r="L14" s="162">
        <f t="shared" si="7"/>
        <v>0</v>
      </c>
      <c r="M14" s="13"/>
      <c r="N14" s="161">
        <f>'#1 '!AAA14</f>
        <v>0</v>
      </c>
      <c r="O14" s="13">
        <f t="shared" si="5"/>
        <v>0</v>
      </c>
      <c r="P14" s="13">
        <f t="shared" si="3"/>
        <v>0</v>
      </c>
      <c r="Q14" s="192"/>
      <c r="R14" s="163"/>
      <c r="S14" s="163"/>
      <c r="T14" s="163"/>
      <c r="U14" s="163"/>
      <c r="V14" s="163"/>
      <c r="W14" s="163"/>
      <c r="X14" s="163"/>
      <c r="Y14" s="163"/>
      <c r="BA14" s="84" t="e">
        <v>#REF!</v>
      </c>
      <c r="BB14" s="149" t="e">
        <v>#REF!</v>
      </c>
      <c r="BC14" s="11" t="e">
        <v>#REF!</v>
      </c>
      <c r="BD14" s="3" t="e">
        <v>#REF!</v>
      </c>
      <c r="BE14" s="3" t="e">
        <v>#REF!</v>
      </c>
    </row>
    <row r="15" spans="1:57" ht="14.25" customHeight="1">
      <c r="A15" s="163"/>
      <c r="B15" s="164"/>
      <c r="C15" s="11" t="s">
        <v>106</v>
      </c>
      <c r="D15" s="17"/>
      <c r="E15" s="193"/>
      <c r="F15" s="193"/>
      <c r="G15" s="193"/>
      <c r="H15" s="193"/>
      <c r="I15" s="193"/>
      <c r="J15" s="193"/>
      <c r="K15" s="193"/>
      <c r="L15" s="194">
        <f t="shared" si="7"/>
        <v>0</v>
      </c>
      <c r="M15" s="193"/>
      <c r="N15" s="195">
        <f>'#1 '!AAA15</f>
        <v>0</v>
      </c>
      <c r="O15" s="193">
        <f t="shared" si="5"/>
        <v>0</v>
      </c>
      <c r="P15" s="193">
        <f t="shared" si="3"/>
        <v>0</v>
      </c>
      <c r="Q15" s="196"/>
      <c r="R15" s="163"/>
      <c r="S15" s="163"/>
      <c r="T15" s="163"/>
      <c r="U15" s="163"/>
      <c r="V15" s="163"/>
      <c r="W15" s="163"/>
      <c r="X15" s="163"/>
      <c r="Y15" s="163"/>
      <c r="BA15" s="84" t="e">
        <v>#REF!</v>
      </c>
      <c r="BB15" s="149" t="e">
        <v>#REF!</v>
      </c>
      <c r="BC15" s="11" t="e">
        <v>#REF!</v>
      </c>
      <c r="BD15" s="3" t="e">
        <v>#REF!</v>
      </c>
      <c r="BE15" s="3" t="e">
        <v>#REF!</v>
      </c>
    </row>
    <row r="16" spans="1:57" ht="14.25" customHeight="1" thickBot="1">
      <c r="A16" s="163"/>
      <c r="B16" s="163"/>
      <c r="C16" s="45"/>
      <c r="D16" s="39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63"/>
      <c r="S16" s="163"/>
      <c r="T16" s="163"/>
      <c r="U16" s="163"/>
      <c r="V16" s="163"/>
      <c r="W16" s="163"/>
      <c r="X16" s="163"/>
      <c r="Y16" s="163"/>
      <c r="BA16" s="3" t="e">
        <v>#REF!</v>
      </c>
      <c r="BB16" s="3" t="e">
        <v>#REF!</v>
      </c>
      <c r="BC16" s="45" t="e">
        <v>#REF!</v>
      </c>
      <c r="BD16" s="3" t="e">
        <v>#REF!</v>
      </c>
      <c r="BE16" s="3" t="e">
        <v>#REF!</v>
      </c>
    </row>
    <row r="17" spans="1:57" ht="14.25" customHeight="1" thickBot="1">
      <c r="A17" s="163"/>
      <c r="B17" s="163"/>
      <c r="C17" s="145" t="s">
        <v>111</v>
      </c>
      <c r="D17" s="328" t="s">
        <v>79</v>
      </c>
      <c r="E17" s="175">
        <f>SUM(D18:D39)</f>
        <v>880</v>
      </c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63"/>
      <c r="S17" s="163"/>
      <c r="T17" s="163"/>
      <c r="U17" s="163"/>
      <c r="V17" s="163"/>
      <c r="W17" s="163"/>
      <c r="X17" s="163"/>
      <c r="Y17" s="163"/>
      <c r="BA17" s="3" t="e">
        <v>#REF!</v>
      </c>
      <c r="BB17" s="3" t="e">
        <v>#REF!</v>
      </c>
      <c r="BC17" s="145" t="e">
        <v>#REF!</v>
      </c>
      <c r="BD17" s="3" t="e">
        <v>#REF!</v>
      </c>
      <c r="BE17" s="3" t="e">
        <v>#REF!</v>
      </c>
    </row>
    <row r="18" spans="1:57" ht="14.25" customHeight="1">
      <c r="A18" s="163"/>
      <c r="B18" s="164" t="s">
        <v>80</v>
      </c>
      <c r="C18" s="11" t="s">
        <v>112</v>
      </c>
      <c r="D18" s="367">
        <v>30</v>
      </c>
      <c r="E18" s="130">
        <v>2222</v>
      </c>
      <c r="F18" s="13"/>
      <c r="G18" s="13"/>
      <c r="H18" s="13"/>
      <c r="I18" s="13"/>
      <c r="J18" s="13"/>
      <c r="K18" s="13"/>
      <c r="L18" s="162">
        <f t="shared" ref="L18:L20" si="8">SUM(E18:K18)</f>
        <v>2222</v>
      </c>
      <c r="M18" s="13"/>
      <c r="N18" s="161">
        <f>'#1 '!AAA18</f>
        <v>0</v>
      </c>
      <c r="O18" s="13">
        <f t="shared" si="5"/>
        <v>2222</v>
      </c>
      <c r="P18" s="13">
        <f t="shared" si="3"/>
        <v>0</v>
      </c>
      <c r="Q18" s="192"/>
      <c r="R18" s="163"/>
      <c r="S18" s="163"/>
      <c r="T18" s="163"/>
      <c r="U18" s="163"/>
      <c r="V18" s="163"/>
      <c r="W18" s="163"/>
      <c r="X18" s="163"/>
      <c r="Y18" s="163"/>
      <c r="BA18" s="84" t="e">
        <v>#REF!</v>
      </c>
      <c r="BB18" s="149" t="e">
        <v>#REF!</v>
      </c>
      <c r="BC18" s="11" t="e">
        <v>#REF!</v>
      </c>
      <c r="BD18" s="3" t="e">
        <v>#REF!</v>
      </c>
      <c r="BE18" s="3" t="e">
        <v>#REF!</v>
      </c>
    </row>
    <row r="19" spans="1:57" ht="14.25" customHeight="1">
      <c r="A19" s="163"/>
      <c r="B19" s="164" t="s">
        <v>80</v>
      </c>
      <c r="C19" s="11" t="s">
        <v>113</v>
      </c>
      <c r="D19" s="368"/>
      <c r="E19" s="13">
        <v>1590</v>
      </c>
      <c r="F19" s="13"/>
      <c r="G19" s="13"/>
      <c r="H19" s="13"/>
      <c r="I19" s="13"/>
      <c r="J19" s="13"/>
      <c r="K19" s="13"/>
      <c r="L19" s="162">
        <f t="shared" si="8"/>
        <v>1590</v>
      </c>
      <c r="M19" s="13"/>
      <c r="N19" s="161">
        <f>'#1 '!AAA19</f>
        <v>0</v>
      </c>
      <c r="O19" s="13">
        <f t="shared" si="5"/>
        <v>1590</v>
      </c>
      <c r="P19" s="13">
        <f t="shared" si="3"/>
        <v>0</v>
      </c>
      <c r="Q19" s="192"/>
      <c r="R19" s="163"/>
      <c r="S19" s="163"/>
      <c r="T19" s="163"/>
      <c r="U19" s="163"/>
      <c r="V19" s="163"/>
      <c r="W19" s="163"/>
      <c r="X19" s="163"/>
      <c r="Y19" s="163"/>
      <c r="BA19" s="84" t="e">
        <v>#REF!</v>
      </c>
      <c r="BB19" s="149" t="e">
        <v>#REF!</v>
      </c>
      <c r="BC19" s="11" t="e">
        <v>#REF!</v>
      </c>
      <c r="BD19" s="3" t="e">
        <v>#REF!</v>
      </c>
      <c r="BE19" s="3" t="e">
        <v>#REF!</v>
      </c>
    </row>
    <row r="20" spans="1:57" ht="15.75" customHeight="1">
      <c r="A20" s="163"/>
      <c r="B20" s="164" t="s">
        <v>81</v>
      </c>
      <c r="C20" s="11" t="s">
        <v>114</v>
      </c>
      <c r="D20" s="367">
        <v>40</v>
      </c>
      <c r="E20" s="130">
        <v>958</v>
      </c>
      <c r="F20" s="13"/>
      <c r="G20" s="13"/>
      <c r="H20" s="13"/>
      <c r="I20" s="13"/>
      <c r="J20" s="13"/>
      <c r="K20" s="13"/>
      <c r="L20" s="162">
        <f t="shared" si="8"/>
        <v>958</v>
      </c>
      <c r="M20" s="13"/>
      <c r="N20" s="161">
        <f>'#1 '!AAA20</f>
        <v>0</v>
      </c>
      <c r="O20" s="13">
        <f t="shared" si="5"/>
        <v>958</v>
      </c>
      <c r="P20" s="13">
        <f t="shared" si="3"/>
        <v>0</v>
      </c>
      <c r="Q20" s="192"/>
      <c r="R20" s="163"/>
      <c r="S20" s="163"/>
      <c r="T20" s="163"/>
      <c r="U20" s="163"/>
      <c r="V20" s="163"/>
      <c r="W20" s="163"/>
      <c r="X20" s="163"/>
      <c r="Y20" s="163"/>
      <c r="BA20" s="84" t="e">
        <v>#REF!</v>
      </c>
      <c r="BB20" s="149" t="e">
        <v>#REF!</v>
      </c>
      <c r="BC20" s="11" t="e">
        <v>#REF!</v>
      </c>
      <c r="BD20" s="3" t="e">
        <v>#REF!</v>
      </c>
      <c r="BE20" s="3" t="e">
        <v>#REF!</v>
      </c>
    </row>
    <row r="21" spans="1:57" ht="15.75" customHeight="1">
      <c r="A21" s="163"/>
      <c r="B21" s="164" t="s">
        <v>81</v>
      </c>
      <c r="C21" s="11" t="s">
        <v>115</v>
      </c>
      <c r="D21" s="368"/>
      <c r="E21" s="13">
        <v>326</v>
      </c>
      <c r="F21" s="13"/>
      <c r="G21" s="13"/>
      <c r="H21" s="13"/>
      <c r="I21" s="13"/>
      <c r="J21" s="13"/>
      <c r="K21" s="13"/>
      <c r="L21" s="162"/>
      <c r="M21" s="13"/>
      <c r="N21" s="161"/>
      <c r="O21" s="13"/>
      <c r="P21" s="13"/>
      <c r="Q21" s="192"/>
      <c r="R21" s="163"/>
      <c r="S21" s="163"/>
      <c r="T21" s="163"/>
      <c r="U21" s="163"/>
      <c r="V21" s="163"/>
      <c r="W21" s="163"/>
      <c r="X21" s="163"/>
      <c r="Y21" s="163"/>
      <c r="BA21" s="84" t="e">
        <v>#REF!</v>
      </c>
      <c r="BB21" s="149" t="e">
        <v>#REF!</v>
      </c>
      <c r="BC21" s="11" t="e">
        <v>#REF!</v>
      </c>
      <c r="BD21" s="3" t="e">
        <v>#REF!</v>
      </c>
      <c r="BE21" s="3" t="e">
        <v>#REF!</v>
      </c>
    </row>
    <row r="22" spans="1:57" ht="15.75" customHeight="1">
      <c r="A22" s="163"/>
      <c r="B22" s="164" t="s">
        <v>82</v>
      </c>
      <c r="C22" s="11" t="s">
        <v>116</v>
      </c>
      <c r="D22" s="367">
        <v>50</v>
      </c>
      <c r="E22" s="130">
        <v>2222</v>
      </c>
      <c r="F22" s="13"/>
      <c r="G22" s="13"/>
      <c r="H22" s="13"/>
      <c r="I22" s="13"/>
      <c r="J22" s="13"/>
      <c r="K22" s="13"/>
      <c r="L22" s="162"/>
      <c r="M22" s="13"/>
      <c r="N22" s="161"/>
      <c r="O22" s="13"/>
      <c r="P22" s="13"/>
      <c r="Q22" s="192"/>
      <c r="R22" s="163"/>
      <c r="S22" s="163"/>
      <c r="T22" s="163"/>
      <c r="U22" s="163"/>
      <c r="V22" s="163"/>
      <c r="W22" s="163"/>
      <c r="X22" s="163"/>
      <c r="Y22" s="163"/>
      <c r="BA22" s="84" t="e">
        <v>#REF!</v>
      </c>
      <c r="BB22" s="149" t="e">
        <v>#REF!</v>
      </c>
      <c r="BC22" s="11" t="e">
        <v>#REF!</v>
      </c>
      <c r="BD22" s="3" t="e">
        <v>#REF!</v>
      </c>
      <c r="BE22" s="3" t="e">
        <v>#REF!</v>
      </c>
    </row>
    <row r="23" spans="1:57" ht="15.75" customHeight="1">
      <c r="A23" s="163"/>
      <c r="B23" s="164" t="s">
        <v>82</v>
      </c>
      <c r="C23" s="11" t="s">
        <v>117</v>
      </c>
      <c r="D23" s="368"/>
      <c r="E23" s="13">
        <v>1590</v>
      </c>
      <c r="F23" s="13"/>
      <c r="G23" s="13"/>
      <c r="H23" s="13"/>
      <c r="I23" s="13"/>
      <c r="J23" s="13"/>
      <c r="K23" s="13"/>
      <c r="L23" s="162"/>
      <c r="M23" s="13"/>
      <c r="N23" s="161"/>
      <c r="O23" s="13"/>
      <c r="P23" s="13"/>
      <c r="Q23" s="192"/>
      <c r="R23" s="163"/>
      <c r="S23" s="163"/>
      <c r="T23" s="163"/>
      <c r="U23" s="163"/>
      <c r="V23" s="163"/>
      <c r="W23" s="163"/>
      <c r="X23" s="163"/>
      <c r="Y23" s="163"/>
      <c r="BA23" s="84" t="e">
        <v>#REF!</v>
      </c>
      <c r="BB23" s="149" t="e">
        <v>#REF!</v>
      </c>
      <c r="BC23" s="11" t="e">
        <v>#REF!</v>
      </c>
      <c r="BD23" s="3" t="e">
        <v>#REF!</v>
      </c>
      <c r="BE23" s="3" t="e">
        <v>#REF!</v>
      </c>
    </row>
    <row r="24" spans="1:57" ht="15.75" customHeight="1">
      <c r="A24" s="163"/>
      <c r="B24" s="164" t="s">
        <v>83</v>
      </c>
      <c r="C24" s="11" t="s">
        <v>118</v>
      </c>
      <c r="D24" s="367">
        <v>60</v>
      </c>
      <c r="E24" s="130">
        <v>2222</v>
      </c>
      <c r="F24" s="13"/>
      <c r="G24" s="13"/>
      <c r="H24" s="13"/>
      <c r="I24" s="13"/>
      <c r="J24" s="13"/>
      <c r="K24" s="13"/>
      <c r="L24" s="162"/>
      <c r="M24" s="13"/>
      <c r="N24" s="161"/>
      <c r="O24" s="13"/>
      <c r="P24" s="13"/>
      <c r="Q24" s="192"/>
      <c r="R24" s="163"/>
      <c r="S24" s="163"/>
      <c r="T24" s="163"/>
      <c r="U24" s="163"/>
      <c r="V24" s="163"/>
      <c r="W24" s="163"/>
      <c r="X24" s="163"/>
      <c r="Y24" s="163"/>
      <c r="BA24" s="84" t="e">
        <v>#REF!</v>
      </c>
      <c r="BB24" s="149" t="e">
        <v>#REF!</v>
      </c>
      <c r="BC24" s="11" t="e">
        <v>#REF!</v>
      </c>
      <c r="BD24" s="3" t="e">
        <v>#REF!</v>
      </c>
      <c r="BE24" s="3" t="e">
        <v>#REF!</v>
      </c>
    </row>
    <row r="25" spans="1:57" ht="15.75" customHeight="1">
      <c r="A25" s="163"/>
      <c r="B25" s="164" t="s">
        <v>83</v>
      </c>
      <c r="C25" s="11" t="s">
        <v>119</v>
      </c>
      <c r="D25" s="368"/>
      <c r="E25" s="13">
        <v>1590</v>
      </c>
      <c r="F25" s="13"/>
      <c r="G25" s="13"/>
      <c r="H25" s="13"/>
      <c r="I25" s="13"/>
      <c r="J25" s="13"/>
      <c r="K25" s="13"/>
      <c r="L25" s="162"/>
      <c r="M25" s="13"/>
      <c r="N25" s="161"/>
      <c r="O25" s="13"/>
      <c r="P25" s="13"/>
      <c r="Q25" s="192"/>
      <c r="R25" s="163"/>
      <c r="S25" s="163"/>
      <c r="T25" s="163"/>
      <c r="U25" s="163"/>
      <c r="V25" s="163"/>
      <c r="W25" s="163"/>
      <c r="X25" s="163"/>
      <c r="Y25" s="163"/>
      <c r="BA25" s="84" t="e">
        <v>#REF!</v>
      </c>
      <c r="BB25" s="149" t="e">
        <v>#REF!</v>
      </c>
      <c r="BC25" s="11" t="e">
        <v>#REF!</v>
      </c>
      <c r="BD25" s="3" t="e">
        <v>#REF!</v>
      </c>
      <c r="BE25" s="3" t="e">
        <v>#REF!</v>
      </c>
    </row>
    <row r="26" spans="1:57" ht="15.75" customHeight="1">
      <c r="A26" s="163"/>
      <c r="B26" s="164" t="s">
        <v>84</v>
      </c>
      <c r="C26" s="11" t="s">
        <v>120</v>
      </c>
      <c r="D26" s="367">
        <v>70</v>
      </c>
      <c r="E26" s="130">
        <v>958</v>
      </c>
      <c r="F26" s="13"/>
      <c r="G26" s="13"/>
      <c r="H26" s="13"/>
      <c r="I26" s="13"/>
      <c r="J26" s="13"/>
      <c r="K26" s="13"/>
      <c r="L26" s="162"/>
      <c r="M26" s="13"/>
      <c r="N26" s="161"/>
      <c r="O26" s="13"/>
      <c r="P26" s="13"/>
      <c r="Q26" s="192"/>
      <c r="R26" s="163"/>
      <c r="S26" s="163"/>
      <c r="T26" s="163"/>
      <c r="U26" s="163"/>
      <c r="V26" s="163"/>
      <c r="W26" s="163"/>
      <c r="X26" s="163"/>
      <c r="Y26" s="163"/>
      <c r="BA26" s="84" t="e">
        <v>#REF!</v>
      </c>
      <c r="BB26" s="149" t="e">
        <v>#REF!</v>
      </c>
      <c r="BC26" s="11" t="e">
        <v>#REF!</v>
      </c>
      <c r="BD26" s="3" t="e">
        <v>#REF!</v>
      </c>
      <c r="BE26" s="3" t="e">
        <v>#REF!</v>
      </c>
    </row>
    <row r="27" spans="1:57" ht="15.75" customHeight="1">
      <c r="A27" s="163"/>
      <c r="B27" s="164" t="s">
        <v>84</v>
      </c>
      <c r="C27" s="11" t="s">
        <v>121</v>
      </c>
      <c r="D27" s="368"/>
      <c r="E27" s="13">
        <v>326</v>
      </c>
      <c r="F27" s="13"/>
      <c r="G27" s="13"/>
      <c r="H27" s="13"/>
      <c r="I27" s="13"/>
      <c r="J27" s="13"/>
      <c r="K27" s="13"/>
      <c r="L27" s="162"/>
      <c r="M27" s="13"/>
      <c r="N27" s="161"/>
      <c r="O27" s="13"/>
      <c r="P27" s="13"/>
      <c r="Q27" s="192"/>
      <c r="R27" s="163"/>
      <c r="S27" s="163"/>
      <c r="T27" s="163"/>
      <c r="U27" s="163"/>
      <c r="V27" s="163"/>
      <c r="W27" s="163"/>
      <c r="X27" s="163"/>
      <c r="Y27" s="163"/>
      <c r="BA27" s="84" t="e">
        <v>#REF!</v>
      </c>
      <c r="BB27" s="149" t="e">
        <v>#REF!</v>
      </c>
      <c r="BC27" s="11" t="e">
        <v>#REF!</v>
      </c>
      <c r="BD27" s="3" t="e">
        <v>#REF!</v>
      </c>
      <c r="BE27" s="3" t="e">
        <v>#REF!</v>
      </c>
    </row>
    <row r="28" spans="1:57" ht="15.75" customHeight="1">
      <c r="A28" s="163"/>
      <c r="B28" s="164" t="s">
        <v>85</v>
      </c>
      <c r="C28" s="11" t="s">
        <v>122</v>
      </c>
      <c r="D28" s="367">
        <v>80</v>
      </c>
      <c r="E28" s="13"/>
      <c r="F28" s="13"/>
      <c r="G28" s="13"/>
      <c r="H28" s="13"/>
      <c r="I28" s="13"/>
      <c r="J28" s="13"/>
      <c r="K28" s="13"/>
      <c r="L28" s="162"/>
      <c r="M28" s="13"/>
      <c r="N28" s="161"/>
      <c r="O28" s="13"/>
      <c r="P28" s="13"/>
      <c r="Q28" s="192"/>
      <c r="R28" s="163"/>
      <c r="S28" s="163"/>
      <c r="T28" s="163"/>
      <c r="U28" s="163"/>
      <c r="V28" s="163"/>
      <c r="W28" s="163"/>
      <c r="X28" s="163"/>
      <c r="Y28" s="163"/>
      <c r="BA28" s="84" t="e">
        <v>#REF!</v>
      </c>
      <c r="BB28" s="149" t="e">
        <v>#REF!</v>
      </c>
      <c r="BC28" s="11" t="e">
        <v>#REF!</v>
      </c>
      <c r="BD28" s="3" t="e">
        <v>#REF!</v>
      </c>
      <c r="BE28" s="3" t="e">
        <v>#REF!</v>
      </c>
    </row>
    <row r="29" spans="1:57" ht="15.75" customHeight="1">
      <c r="A29" s="163"/>
      <c r="B29" s="164" t="s">
        <v>85</v>
      </c>
      <c r="C29" s="11" t="s">
        <v>123</v>
      </c>
      <c r="D29" s="368"/>
      <c r="E29" s="13"/>
      <c r="F29" s="13"/>
      <c r="G29" s="13"/>
      <c r="H29" s="13"/>
      <c r="I29" s="13"/>
      <c r="J29" s="13"/>
      <c r="K29" s="13"/>
      <c r="L29" s="162"/>
      <c r="M29" s="13"/>
      <c r="N29" s="161"/>
      <c r="O29" s="13"/>
      <c r="P29" s="13"/>
      <c r="Q29" s="192"/>
      <c r="R29" s="163"/>
      <c r="S29" s="163"/>
      <c r="T29" s="163"/>
      <c r="U29" s="163"/>
      <c r="V29" s="163"/>
      <c r="W29" s="163"/>
      <c r="X29" s="163"/>
      <c r="Y29" s="163"/>
      <c r="BA29" s="84" t="e">
        <v>#REF!</v>
      </c>
      <c r="BB29" s="149" t="e">
        <v>#REF!</v>
      </c>
      <c r="BC29" s="11" t="e">
        <v>#REF!</v>
      </c>
      <c r="BD29" s="3" t="e">
        <v>#REF!</v>
      </c>
      <c r="BE29" s="3" t="e">
        <v>#REF!</v>
      </c>
    </row>
    <row r="30" spans="1:57" ht="15.75" customHeight="1">
      <c r="A30" s="163"/>
      <c r="B30" s="164" t="s">
        <v>86</v>
      </c>
      <c r="C30" s="11" t="s">
        <v>124</v>
      </c>
      <c r="D30" s="367">
        <v>90</v>
      </c>
      <c r="E30" s="13"/>
      <c r="F30" s="13"/>
      <c r="G30" s="13"/>
      <c r="H30" s="13"/>
      <c r="I30" s="13"/>
      <c r="J30" s="13"/>
      <c r="K30" s="13"/>
      <c r="L30" s="162"/>
      <c r="M30" s="13"/>
      <c r="N30" s="161"/>
      <c r="O30" s="13"/>
      <c r="P30" s="13"/>
      <c r="Q30" s="192"/>
      <c r="R30" s="163"/>
      <c r="S30" s="163"/>
      <c r="T30" s="163"/>
      <c r="U30" s="163"/>
      <c r="V30" s="163"/>
      <c r="W30" s="163"/>
      <c r="X30" s="163"/>
      <c r="Y30" s="163"/>
      <c r="BA30" s="84" t="e">
        <v>#REF!</v>
      </c>
      <c r="BB30" s="149" t="e">
        <v>#REF!</v>
      </c>
      <c r="BC30" s="11" t="e">
        <v>#REF!</v>
      </c>
      <c r="BD30" s="3" t="e">
        <v>#REF!</v>
      </c>
      <c r="BE30" s="3" t="e">
        <v>#REF!</v>
      </c>
    </row>
    <row r="31" spans="1:57" ht="15.75" customHeight="1">
      <c r="A31" s="163"/>
      <c r="B31" s="164" t="s">
        <v>86</v>
      </c>
      <c r="C31" s="11" t="s">
        <v>125</v>
      </c>
      <c r="D31" s="368"/>
      <c r="E31" s="13"/>
      <c r="F31" s="13"/>
      <c r="G31" s="13"/>
      <c r="H31" s="13"/>
      <c r="I31" s="13"/>
      <c r="J31" s="13"/>
      <c r="K31" s="13"/>
      <c r="L31" s="162"/>
      <c r="M31" s="13"/>
      <c r="N31" s="161"/>
      <c r="O31" s="13"/>
      <c r="P31" s="13"/>
      <c r="Q31" s="192"/>
      <c r="R31" s="163"/>
      <c r="S31" s="163"/>
      <c r="T31" s="163"/>
      <c r="U31" s="163"/>
      <c r="V31" s="163"/>
      <c r="W31" s="163"/>
      <c r="X31" s="163"/>
      <c r="Y31" s="163"/>
      <c r="BA31" s="84" t="e">
        <v>#REF!</v>
      </c>
      <c r="BB31" s="149" t="e">
        <v>#REF!</v>
      </c>
      <c r="BC31" s="11" t="e">
        <v>#REF!</v>
      </c>
      <c r="BD31" s="3" t="e">
        <v>#REF!</v>
      </c>
      <c r="BE31" s="3" t="e">
        <v>#REF!</v>
      </c>
    </row>
    <row r="32" spans="1:57" ht="15.75" customHeight="1">
      <c r="A32" s="163"/>
      <c r="B32" s="164" t="s">
        <v>87</v>
      </c>
      <c r="C32" s="11" t="s">
        <v>126</v>
      </c>
      <c r="D32" s="367">
        <v>100</v>
      </c>
      <c r="E32" s="13"/>
      <c r="F32" s="13"/>
      <c r="G32" s="13"/>
      <c r="H32" s="13"/>
      <c r="I32" s="13"/>
      <c r="J32" s="13"/>
      <c r="K32" s="13"/>
      <c r="L32" s="162"/>
      <c r="M32" s="13"/>
      <c r="N32" s="161"/>
      <c r="O32" s="13"/>
      <c r="P32" s="13"/>
      <c r="Q32" s="192"/>
      <c r="R32" s="163"/>
      <c r="S32" s="163"/>
      <c r="T32" s="163"/>
      <c r="U32" s="163"/>
      <c r="V32" s="163"/>
      <c r="W32" s="163"/>
      <c r="X32" s="163"/>
      <c r="Y32" s="163"/>
      <c r="BA32" s="84" t="e">
        <v>#REF!</v>
      </c>
      <c r="BB32" s="149" t="e">
        <v>#REF!</v>
      </c>
      <c r="BC32" s="11" t="e">
        <v>#REF!</v>
      </c>
      <c r="BD32" s="3" t="e">
        <v>#REF!</v>
      </c>
      <c r="BE32" s="3" t="e">
        <v>#REF!</v>
      </c>
    </row>
    <row r="33" spans="1:57" ht="15.75" customHeight="1">
      <c r="A33" s="163"/>
      <c r="B33" s="164" t="s">
        <v>87</v>
      </c>
      <c r="C33" s="11" t="s">
        <v>127</v>
      </c>
      <c r="D33" s="368"/>
      <c r="E33" s="13"/>
      <c r="F33" s="13"/>
      <c r="G33" s="13"/>
      <c r="H33" s="13"/>
      <c r="I33" s="13"/>
      <c r="J33" s="13"/>
      <c r="K33" s="13"/>
      <c r="L33" s="162"/>
      <c r="M33" s="13"/>
      <c r="N33" s="161"/>
      <c r="O33" s="13"/>
      <c r="P33" s="13"/>
      <c r="Q33" s="192"/>
      <c r="R33" s="163"/>
      <c r="S33" s="163"/>
      <c r="T33" s="163"/>
      <c r="U33" s="163"/>
      <c r="V33" s="163"/>
      <c r="W33" s="163"/>
      <c r="X33" s="163"/>
      <c r="Y33" s="163"/>
      <c r="BA33" s="84" t="e">
        <v>#REF!</v>
      </c>
      <c r="BB33" s="149" t="e">
        <v>#REF!</v>
      </c>
      <c r="BC33" s="11" t="e">
        <v>#REF!</v>
      </c>
      <c r="BD33" s="3" t="e">
        <v>#REF!</v>
      </c>
      <c r="BE33" s="3" t="e">
        <v>#REF!</v>
      </c>
    </row>
    <row r="34" spans="1:57" ht="15.75" customHeight="1">
      <c r="A34" s="163"/>
      <c r="B34" s="164" t="s">
        <v>88</v>
      </c>
      <c r="C34" s="11" t="s">
        <v>128</v>
      </c>
      <c r="D34" s="367">
        <v>110</v>
      </c>
      <c r="E34" s="13"/>
      <c r="F34" s="13"/>
      <c r="G34" s="13"/>
      <c r="H34" s="13"/>
      <c r="I34" s="13"/>
      <c r="J34" s="13"/>
      <c r="K34" s="13"/>
      <c r="L34" s="162"/>
      <c r="M34" s="13"/>
      <c r="N34" s="161"/>
      <c r="O34" s="13"/>
      <c r="P34" s="13"/>
      <c r="Q34" s="192"/>
      <c r="R34" s="163"/>
      <c r="S34" s="163"/>
      <c r="T34" s="163"/>
      <c r="U34" s="163"/>
      <c r="V34" s="163"/>
      <c r="W34" s="163"/>
      <c r="X34" s="163"/>
      <c r="Y34" s="163"/>
      <c r="BA34" s="84" t="e">
        <v>#REF!</v>
      </c>
      <c r="BB34" s="149" t="e">
        <v>#REF!</v>
      </c>
      <c r="BC34" s="11" t="e">
        <v>#REF!</v>
      </c>
      <c r="BD34" s="3" t="e">
        <v>#REF!</v>
      </c>
      <c r="BE34" s="3" t="e">
        <v>#REF!</v>
      </c>
    </row>
    <row r="35" spans="1:57" ht="15.75" customHeight="1">
      <c r="A35" s="163"/>
      <c r="B35" s="164" t="s">
        <v>88</v>
      </c>
      <c r="C35" s="11" t="s">
        <v>129</v>
      </c>
      <c r="D35" s="368"/>
      <c r="E35" s="13"/>
      <c r="F35" s="13"/>
      <c r="G35" s="13"/>
      <c r="H35" s="13"/>
      <c r="I35" s="13"/>
      <c r="J35" s="13"/>
      <c r="K35" s="13"/>
      <c r="L35" s="162"/>
      <c r="M35" s="13"/>
      <c r="N35" s="161"/>
      <c r="O35" s="13"/>
      <c r="P35" s="13"/>
      <c r="Q35" s="192"/>
      <c r="R35" s="163"/>
      <c r="S35" s="163"/>
      <c r="T35" s="163"/>
      <c r="U35" s="163"/>
      <c r="V35" s="163"/>
      <c r="W35" s="163"/>
      <c r="X35" s="163"/>
      <c r="Y35" s="163"/>
      <c r="BA35" s="84" t="e">
        <v>#REF!</v>
      </c>
      <c r="BB35" s="149" t="e">
        <v>#REF!</v>
      </c>
      <c r="BC35" s="11" t="e">
        <v>#REF!</v>
      </c>
      <c r="BD35" s="3" t="e">
        <v>#REF!</v>
      </c>
      <c r="BE35" s="3" t="e">
        <v>#REF!</v>
      </c>
    </row>
    <row r="36" spans="1:57" ht="15.75" customHeight="1">
      <c r="A36" s="163"/>
      <c r="B36" s="164" t="s">
        <v>89</v>
      </c>
      <c r="C36" s="11" t="s">
        <v>130</v>
      </c>
      <c r="D36" s="367">
        <v>120</v>
      </c>
      <c r="E36" s="13"/>
      <c r="F36" s="13"/>
      <c r="G36" s="13"/>
      <c r="H36" s="13"/>
      <c r="I36" s="13"/>
      <c r="J36" s="13"/>
      <c r="K36" s="13"/>
      <c r="L36" s="162"/>
      <c r="M36" s="13"/>
      <c r="N36" s="161"/>
      <c r="O36" s="13"/>
      <c r="P36" s="13"/>
      <c r="Q36" s="192"/>
      <c r="R36" s="163"/>
      <c r="S36" s="163"/>
      <c r="T36" s="163"/>
      <c r="U36" s="163"/>
      <c r="V36" s="163"/>
      <c r="W36" s="163"/>
      <c r="X36" s="163"/>
      <c r="Y36" s="163"/>
      <c r="BA36" s="84" t="e">
        <v>#REF!</v>
      </c>
      <c r="BB36" s="149" t="e">
        <v>#REF!</v>
      </c>
      <c r="BC36" s="11" t="e">
        <v>#REF!</v>
      </c>
      <c r="BD36" s="3" t="e">
        <v>#REF!</v>
      </c>
      <c r="BE36" s="3" t="e">
        <v>#REF!</v>
      </c>
    </row>
    <row r="37" spans="1:57" ht="15.75" customHeight="1">
      <c r="A37" s="163"/>
      <c r="B37" s="164" t="s">
        <v>89</v>
      </c>
      <c r="C37" s="11" t="s">
        <v>131</v>
      </c>
      <c r="D37" s="368"/>
      <c r="E37" s="13"/>
      <c r="F37" s="13"/>
      <c r="G37" s="13"/>
      <c r="H37" s="13"/>
      <c r="I37" s="13"/>
      <c r="J37" s="13"/>
      <c r="K37" s="13"/>
      <c r="L37" s="162"/>
      <c r="M37" s="13"/>
      <c r="N37" s="161"/>
      <c r="O37" s="13"/>
      <c r="P37" s="13"/>
      <c r="Q37" s="192"/>
      <c r="R37" s="163"/>
      <c r="S37" s="163"/>
      <c r="T37" s="163"/>
      <c r="U37" s="163"/>
      <c r="V37" s="163"/>
      <c r="W37" s="163"/>
      <c r="X37" s="163"/>
      <c r="Y37" s="163"/>
      <c r="BA37" s="84" t="e">
        <v>#REF!</v>
      </c>
      <c r="BB37" s="149" t="e">
        <v>#REF!</v>
      </c>
      <c r="BC37" s="11" t="e">
        <v>#REF!</v>
      </c>
      <c r="BD37" s="3" t="e">
        <v>#REF!</v>
      </c>
      <c r="BE37" s="3" t="e">
        <v>#REF!</v>
      </c>
    </row>
    <row r="38" spans="1:57" ht="15.75" customHeight="1">
      <c r="A38" s="163"/>
      <c r="B38" s="164" t="s">
        <v>90</v>
      </c>
      <c r="C38" s="11" t="s">
        <v>132</v>
      </c>
      <c r="D38" s="367">
        <v>130</v>
      </c>
      <c r="E38" s="13"/>
      <c r="F38" s="13"/>
      <c r="G38" s="13"/>
      <c r="H38" s="13"/>
      <c r="I38" s="13"/>
      <c r="J38" s="13"/>
      <c r="K38" s="13"/>
      <c r="L38" s="162"/>
      <c r="M38" s="13"/>
      <c r="N38" s="161"/>
      <c r="O38" s="13"/>
      <c r="P38" s="13"/>
      <c r="Q38" s="192"/>
      <c r="R38" s="163"/>
      <c r="S38" s="163"/>
      <c r="T38" s="163"/>
      <c r="U38" s="163"/>
      <c r="V38" s="163"/>
      <c r="W38" s="163"/>
      <c r="X38" s="163"/>
      <c r="Y38" s="163"/>
      <c r="BA38" s="84" t="e">
        <v>#REF!</v>
      </c>
      <c r="BB38" s="149" t="e">
        <v>#REF!</v>
      </c>
      <c r="BC38" s="11" t="e">
        <v>#REF!</v>
      </c>
      <c r="BD38" s="3" t="e">
        <v>#REF!</v>
      </c>
      <c r="BE38" s="3" t="e">
        <v>#REF!</v>
      </c>
    </row>
    <row r="39" spans="1:57" ht="15.75" customHeight="1">
      <c r="A39" s="163"/>
      <c r="B39" s="164" t="s">
        <v>90</v>
      </c>
      <c r="C39" s="11" t="s">
        <v>133</v>
      </c>
      <c r="D39" s="368"/>
      <c r="E39" s="193"/>
      <c r="F39" s="193"/>
      <c r="G39" s="193"/>
      <c r="H39" s="193"/>
      <c r="I39" s="193"/>
      <c r="J39" s="193"/>
      <c r="K39" s="193"/>
      <c r="L39" s="194"/>
      <c r="M39" s="193"/>
      <c r="N39" s="195"/>
      <c r="O39" s="193"/>
      <c r="P39" s="193"/>
      <c r="Q39" s="196"/>
      <c r="R39" s="163"/>
      <c r="S39" s="163"/>
      <c r="T39" s="163"/>
      <c r="U39" s="163"/>
      <c r="V39" s="163"/>
      <c r="W39" s="163"/>
      <c r="X39" s="163"/>
      <c r="Y39" s="163"/>
      <c r="BA39" s="84" t="e">
        <v>#REF!</v>
      </c>
      <c r="BB39" s="149" t="e">
        <v>#REF!</v>
      </c>
      <c r="BC39" s="11" t="e">
        <v>#REF!</v>
      </c>
      <c r="BD39" s="3" t="e">
        <v>#REF!</v>
      </c>
      <c r="BE39" s="3" t="e">
        <v>#REF!</v>
      </c>
    </row>
    <row r="40" spans="1:57" ht="16.5" customHeight="1" thickBot="1">
      <c r="A40" s="163"/>
      <c r="B40" s="163"/>
      <c r="C40" s="12" t="s">
        <v>134</v>
      </c>
      <c r="D40" s="24">
        <f>SUM(D18:D39)</f>
        <v>880</v>
      </c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63"/>
      <c r="S40" s="163"/>
      <c r="T40" s="163"/>
      <c r="U40" s="163"/>
      <c r="V40" s="163"/>
      <c r="W40" s="163"/>
      <c r="X40" s="163"/>
      <c r="Y40" s="163"/>
      <c r="BA40" s="3" t="e">
        <v>#REF!</v>
      </c>
      <c r="BB40" s="3" t="e">
        <v>#REF!</v>
      </c>
      <c r="BC40" s="12" t="e">
        <v>#REF!</v>
      </c>
      <c r="BD40" s="3" t="e">
        <v>#REF!</v>
      </c>
      <c r="BE40" s="3" t="e">
        <v>#REF!</v>
      </c>
    </row>
    <row r="41" spans="1:57" ht="15.75" customHeight="1">
      <c r="A41" s="163"/>
      <c r="B41" s="164" t="s">
        <v>91</v>
      </c>
      <c r="C41" s="11" t="s">
        <v>135</v>
      </c>
      <c r="D41" s="17"/>
      <c r="E41" s="13"/>
      <c r="F41" s="13"/>
      <c r="G41" s="13"/>
      <c r="H41" s="13"/>
      <c r="I41" s="13"/>
      <c r="J41" s="13"/>
      <c r="K41" s="13"/>
      <c r="L41" s="162"/>
      <c r="M41" s="13"/>
      <c r="N41" s="161"/>
      <c r="O41" s="13"/>
      <c r="P41" s="13"/>
      <c r="Q41" s="192"/>
      <c r="R41" s="163"/>
      <c r="S41" s="163"/>
      <c r="T41" s="163"/>
      <c r="U41" s="163"/>
      <c r="V41" s="163"/>
      <c r="W41" s="163"/>
      <c r="X41" s="163"/>
      <c r="Y41" s="163"/>
      <c r="BA41" s="84" t="e">
        <v>#REF!</v>
      </c>
      <c r="BB41" s="149" t="e">
        <v>#REF!</v>
      </c>
      <c r="BC41" s="11" t="e">
        <v>#REF!</v>
      </c>
      <c r="BD41" s="3" t="e">
        <v>#REF!</v>
      </c>
      <c r="BE41" s="3" t="e">
        <v>#REF!</v>
      </c>
    </row>
    <row r="42" spans="1:57" ht="15.75" customHeight="1">
      <c r="A42" s="163"/>
      <c r="B42" s="164" t="s">
        <v>92</v>
      </c>
      <c r="C42" s="11" t="s">
        <v>136</v>
      </c>
      <c r="D42" s="17"/>
      <c r="E42" s="13"/>
      <c r="F42" s="13"/>
      <c r="G42" s="13"/>
      <c r="H42" s="13"/>
      <c r="I42" s="13"/>
      <c r="J42" s="13"/>
      <c r="K42" s="13"/>
      <c r="L42" s="162"/>
      <c r="M42" s="13"/>
      <c r="N42" s="161"/>
      <c r="O42" s="13"/>
      <c r="P42" s="13"/>
      <c r="Q42" s="192"/>
      <c r="R42" s="163"/>
      <c r="S42" s="163"/>
      <c r="T42" s="163"/>
      <c r="U42" s="163"/>
      <c r="V42" s="163"/>
      <c r="W42" s="163"/>
      <c r="X42" s="163"/>
      <c r="Y42" s="163"/>
      <c r="BA42" s="84" t="e">
        <v>#REF!</v>
      </c>
      <c r="BB42" s="149" t="e">
        <v>#REF!</v>
      </c>
      <c r="BC42" s="11" t="e">
        <v>#REF!</v>
      </c>
      <c r="BD42" s="3" t="e">
        <v>#REF!</v>
      </c>
      <c r="BE42" s="3" t="e">
        <v>#REF!</v>
      </c>
    </row>
    <row r="43" spans="1:57" ht="15.75" customHeight="1">
      <c r="A43" s="163"/>
      <c r="B43" s="164" t="s">
        <v>93</v>
      </c>
      <c r="C43" s="11" t="s">
        <v>137</v>
      </c>
      <c r="D43" s="17"/>
      <c r="E43" s="13"/>
      <c r="F43" s="13"/>
      <c r="G43" s="13"/>
      <c r="H43" s="13"/>
      <c r="I43" s="13"/>
      <c r="J43" s="13"/>
      <c r="K43" s="13"/>
      <c r="L43" s="162"/>
      <c r="M43" s="13"/>
      <c r="N43" s="161"/>
      <c r="O43" s="13"/>
      <c r="P43" s="13"/>
      <c r="Q43" s="192"/>
      <c r="R43" s="163"/>
      <c r="S43" s="163"/>
      <c r="T43" s="163"/>
      <c r="U43" s="163"/>
      <c r="V43" s="163"/>
      <c r="W43" s="163"/>
      <c r="X43" s="163"/>
      <c r="Y43" s="163"/>
      <c r="BA43" s="84" t="e">
        <v>#REF!</v>
      </c>
      <c r="BB43" s="149" t="e">
        <v>#REF!</v>
      </c>
      <c r="BC43" s="11" t="e">
        <v>#REF!</v>
      </c>
      <c r="BD43" s="3" t="e">
        <v>#REF!</v>
      </c>
      <c r="BE43" s="3" t="e">
        <v>#REF!</v>
      </c>
    </row>
    <row r="44" spans="1:57" ht="15.75" customHeight="1">
      <c r="A44" s="163"/>
      <c r="B44" s="164" t="s">
        <v>94</v>
      </c>
      <c r="C44" s="11" t="s">
        <v>138</v>
      </c>
      <c r="D44" s="17"/>
      <c r="E44" s="13"/>
      <c r="F44" s="13"/>
      <c r="G44" s="13"/>
      <c r="H44" s="13"/>
      <c r="I44" s="13"/>
      <c r="J44" s="13"/>
      <c r="K44" s="13"/>
      <c r="L44" s="162"/>
      <c r="M44" s="13"/>
      <c r="N44" s="161"/>
      <c r="O44" s="13"/>
      <c r="P44" s="13"/>
      <c r="Q44" s="192"/>
      <c r="R44" s="163"/>
      <c r="S44" s="163"/>
      <c r="T44" s="163"/>
      <c r="U44" s="163"/>
      <c r="V44" s="163"/>
      <c r="W44" s="163"/>
      <c r="X44" s="163"/>
      <c r="Y44" s="163"/>
      <c r="BA44" s="84" t="e">
        <v>#REF!</v>
      </c>
      <c r="BB44" s="149" t="e">
        <v>#REF!</v>
      </c>
      <c r="BC44" s="11" t="e">
        <v>#REF!</v>
      </c>
      <c r="BD44" s="3" t="e">
        <v>#REF!</v>
      </c>
      <c r="BE44" s="3" t="e">
        <v>#REF!</v>
      </c>
    </row>
    <row r="45" spans="1:57" ht="15.75" customHeight="1">
      <c r="A45" s="163"/>
      <c r="B45" s="164" t="s">
        <v>95</v>
      </c>
      <c r="C45" s="11" t="s">
        <v>139</v>
      </c>
      <c r="D45" s="17"/>
      <c r="E45" s="13"/>
      <c r="F45" s="13"/>
      <c r="G45" s="13"/>
      <c r="H45" s="13"/>
      <c r="I45" s="13"/>
      <c r="J45" s="13"/>
      <c r="K45" s="13"/>
      <c r="L45" s="162"/>
      <c r="M45" s="13"/>
      <c r="N45" s="161"/>
      <c r="O45" s="13"/>
      <c r="P45" s="13"/>
      <c r="Q45" s="192"/>
      <c r="R45" s="163"/>
      <c r="S45" s="163"/>
      <c r="T45" s="163"/>
      <c r="U45" s="163"/>
      <c r="V45" s="163"/>
      <c r="W45" s="163"/>
      <c r="X45" s="163"/>
      <c r="Y45" s="163"/>
      <c r="BA45" s="84" t="e">
        <v>#REF!</v>
      </c>
      <c r="BB45" s="149" t="e">
        <v>#REF!</v>
      </c>
      <c r="BC45" s="11" t="e">
        <v>#REF!</v>
      </c>
      <c r="BD45" s="3" t="e">
        <v>#REF!</v>
      </c>
      <c r="BE45" s="3" t="e">
        <v>#REF!</v>
      </c>
    </row>
    <row r="46" spans="1:57" ht="15.75" customHeight="1">
      <c r="A46" s="163"/>
      <c r="B46" s="164" t="s">
        <v>96</v>
      </c>
      <c r="C46" s="11" t="s">
        <v>140</v>
      </c>
      <c r="D46" s="17"/>
      <c r="E46" s="13"/>
      <c r="F46" s="13"/>
      <c r="G46" s="13"/>
      <c r="H46" s="13"/>
      <c r="I46" s="13"/>
      <c r="J46" s="13"/>
      <c r="K46" s="13"/>
      <c r="L46" s="162"/>
      <c r="M46" s="13"/>
      <c r="N46" s="161"/>
      <c r="O46" s="13"/>
      <c r="P46" s="13"/>
      <c r="Q46" s="192"/>
      <c r="R46" s="163"/>
      <c r="S46" s="163"/>
      <c r="T46" s="163"/>
      <c r="U46" s="163"/>
      <c r="V46" s="163"/>
      <c r="W46" s="163"/>
      <c r="X46" s="163"/>
      <c r="Y46" s="163"/>
      <c r="BA46" s="84" t="e">
        <v>#REF!</v>
      </c>
      <c r="BB46" s="149" t="e">
        <v>#REF!</v>
      </c>
      <c r="BC46" s="11" t="e">
        <v>#REF!</v>
      </c>
      <c r="BD46" s="3" t="e">
        <v>#REF!</v>
      </c>
      <c r="BE46" s="3" t="e">
        <v>#REF!</v>
      </c>
    </row>
    <row r="47" spans="1:57" ht="15.75" customHeight="1">
      <c r="A47" s="163"/>
      <c r="B47" s="164" t="s">
        <v>97</v>
      </c>
      <c r="C47" s="11" t="s">
        <v>141</v>
      </c>
      <c r="D47" s="17"/>
      <c r="E47" s="13"/>
      <c r="F47" s="13"/>
      <c r="G47" s="13"/>
      <c r="H47" s="13"/>
      <c r="I47" s="13"/>
      <c r="J47" s="13"/>
      <c r="K47" s="13"/>
      <c r="L47" s="162"/>
      <c r="M47" s="13"/>
      <c r="N47" s="161"/>
      <c r="O47" s="13"/>
      <c r="P47" s="13"/>
      <c r="Q47" s="192"/>
      <c r="R47" s="163"/>
      <c r="S47" s="163"/>
      <c r="T47" s="163"/>
      <c r="U47" s="163"/>
      <c r="V47" s="163"/>
      <c r="W47" s="163"/>
      <c r="X47" s="163"/>
      <c r="Y47" s="163"/>
      <c r="BA47" s="84" t="e">
        <v>#REF!</v>
      </c>
      <c r="BB47" s="149" t="e">
        <v>#REF!</v>
      </c>
      <c r="BC47" s="11" t="e">
        <v>#REF!</v>
      </c>
      <c r="BD47" s="3" t="e">
        <v>#REF!</v>
      </c>
      <c r="BE47" s="3" t="e">
        <v>#REF!</v>
      </c>
    </row>
    <row r="48" spans="1:57" ht="15.75" customHeight="1">
      <c r="A48" s="163"/>
      <c r="B48" s="164" t="s">
        <v>98</v>
      </c>
      <c r="C48" s="11" t="s">
        <v>142</v>
      </c>
      <c r="D48" s="17"/>
      <c r="E48" s="13"/>
      <c r="F48" s="13"/>
      <c r="G48" s="13"/>
      <c r="H48" s="13"/>
      <c r="I48" s="13"/>
      <c r="J48" s="13"/>
      <c r="K48" s="13"/>
      <c r="L48" s="162"/>
      <c r="M48" s="13"/>
      <c r="N48" s="161"/>
      <c r="O48" s="13"/>
      <c r="P48" s="13"/>
      <c r="Q48" s="192"/>
      <c r="R48" s="163"/>
      <c r="S48" s="163"/>
      <c r="T48" s="163"/>
      <c r="U48" s="163"/>
      <c r="V48" s="163"/>
      <c r="W48" s="163"/>
      <c r="X48" s="163"/>
      <c r="Y48" s="163"/>
      <c r="BA48" s="84" t="e">
        <v>#REF!</v>
      </c>
      <c r="BB48" s="149" t="e">
        <v>#REF!</v>
      </c>
      <c r="BC48" s="11" t="e">
        <v>#REF!</v>
      </c>
      <c r="BD48" s="3" t="e">
        <v>#REF!</v>
      </c>
      <c r="BE48" s="3" t="e">
        <v>#REF!</v>
      </c>
    </row>
    <row r="49" spans="1:57" ht="15.75" customHeight="1">
      <c r="A49" s="163"/>
      <c r="B49" s="164" t="s">
        <v>99</v>
      </c>
      <c r="C49" s="11" t="s">
        <v>143</v>
      </c>
      <c r="D49" s="17"/>
      <c r="E49" s="13"/>
      <c r="F49" s="13"/>
      <c r="G49" s="13"/>
      <c r="H49" s="13"/>
      <c r="I49" s="13"/>
      <c r="J49" s="13"/>
      <c r="K49" s="13"/>
      <c r="L49" s="162"/>
      <c r="M49" s="13"/>
      <c r="N49" s="161"/>
      <c r="O49" s="13"/>
      <c r="P49" s="13"/>
      <c r="Q49" s="192"/>
      <c r="R49" s="163"/>
      <c r="S49" s="163"/>
      <c r="T49" s="163"/>
      <c r="U49" s="163"/>
      <c r="V49" s="163"/>
      <c r="W49" s="163"/>
      <c r="X49" s="163"/>
      <c r="Y49" s="163"/>
      <c r="BA49" s="84" t="e">
        <v>#REF!</v>
      </c>
      <c r="BB49" s="149" t="e">
        <v>#REF!</v>
      </c>
      <c r="BC49" s="11" t="e">
        <v>#REF!</v>
      </c>
      <c r="BD49" s="3" t="e">
        <v>#REF!</v>
      </c>
      <c r="BE49" s="3" t="e">
        <v>#REF!</v>
      </c>
    </row>
    <row r="50" spans="1:57" ht="15.75" customHeight="1">
      <c r="A50" s="163"/>
      <c r="B50" s="164">
        <v>21</v>
      </c>
      <c r="C50" s="11" t="s">
        <v>144</v>
      </c>
      <c r="D50" s="17"/>
      <c r="E50" s="193"/>
      <c r="F50" s="193"/>
      <c r="G50" s="193"/>
      <c r="H50" s="193"/>
      <c r="I50" s="193"/>
      <c r="J50" s="193"/>
      <c r="K50" s="193"/>
      <c r="L50" s="194"/>
      <c r="M50" s="193"/>
      <c r="N50" s="195"/>
      <c r="O50" s="193"/>
      <c r="P50" s="193"/>
      <c r="Q50" s="196"/>
      <c r="R50" s="163"/>
      <c r="S50" s="163"/>
      <c r="T50" s="163"/>
      <c r="U50" s="163"/>
      <c r="V50" s="163"/>
      <c r="W50" s="163"/>
      <c r="X50" s="163"/>
      <c r="Y50" s="163"/>
      <c r="BA50" s="84" t="e">
        <v>#REF!</v>
      </c>
      <c r="BB50" s="149" t="e">
        <v>#REF!</v>
      </c>
      <c r="BC50" s="11" t="e">
        <v>#REF!</v>
      </c>
      <c r="BD50" s="3" t="e">
        <v>#REF!</v>
      </c>
      <c r="BE50" s="3" t="e">
        <v>#REF!</v>
      </c>
    </row>
    <row r="51" spans="1:57" ht="15.75" customHeight="1">
      <c r="A51" s="163"/>
      <c r="B51" s="163"/>
      <c r="C51" s="24"/>
      <c r="D51" s="39"/>
      <c r="E51" s="174"/>
      <c r="F51" s="174"/>
      <c r="G51" s="174"/>
      <c r="H51" s="174"/>
      <c r="I51" s="174"/>
      <c r="J51" s="174"/>
      <c r="K51" s="174"/>
      <c r="L51" s="174"/>
      <c r="M51" s="174"/>
      <c r="N51" s="179"/>
      <c r="O51" s="179"/>
      <c r="P51" s="179"/>
      <c r="Q51" s="179"/>
      <c r="R51" s="163"/>
      <c r="S51" s="163"/>
      <c r="T51" s="163"/>
      <c r="U51" s="163"/>
      <c r="V51" s="163"/>
      <c r="W51" s="163"/>
      <c r="X51" s="163"/>
      <c r="Y51" s="163"/>
      <c r="BA51" s="3" t="e">
        <v>#REF!</v>
      </c>
      <c r="BB51" s="3" t="e">
        <v>#REF!</v>
      </c>
      <c r="BC51" s="24" t="e">
        <v>#REF!</v>
      </c>
      <c r="BD51" s="3" t="e">
        <v>#REF!</v>
      </c>
      <c r="BE51" s="3" t="e">
        <v>#REF!</v>
      </c>
    </row>
    <row r="52" spans="1:57" ht="12.75" customHeight="1">
      <c r="A52" s="163"/>
      <c r="B52" s="165"/>
      <c r="C52" s="369" t="s">
        <v>145</v>
      </c>
      <c r="D52" s="369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63"/>
      <c r="S52" s="163"/>
      <c r="T52" s="163"/>
      <c r="U52" s="163"/>
      <c r="V52" s="163"/>
      <c r="W52" s="163"/>
      <c r="X52" s="163"/>
      <c r="Y52" s="163"/>
      <c r="BA52" s="4" t="e">
        <v>#REF!</v>
      </c>
      <c r="BB52" s="4" t="e">
        <v>#REF!</v>
      </c>
      <c r="BC52" s="157" t="e">
        <v>#REF!</v>
      </c>
      <c r="BD52" s="3" t="e">
        <v>#REF!</v>
      </c>
      <c r="BE52" s="3" t="e">
        <v>#REF!</v>
      </c>
    </row>
    <row r="53" spans="1:57" ht="12.75" customHeight="1">
      <c r="A53" s="163"/>
      <c r="B53" s="164">
        <v>1</v>
      </c>
      <c r="C53" s="58" t="str">
        <f>"Seats total  " &amp;C18</f>
        <v>Seats total  Food - Breakfast</v>
      </c>
      <c r="D53" s="143"/>
      <c r="E53" s="60"/>
      <c r="F53" s="60"/>
      <c r="G53" s="60"/>
      <c r="H53" s="60"/>
      <c r="I53" s="60"/>
      <c r="J53" s="60"/>
      <c r="K53" s="60"/>
      <c r="L53" s="162"/>
      <c r="M53" s="13"/>
      <c r="N53" s="161"/>
      <c r="O53" s="13"/>
      <c r="P53" s="13"/>
      <c r="Q53" s="192"/>
      <c r="R53" s="163"/>
      <c r="S53" s="163"/>
      <c r="T53" s="163"/>
      <c r="U53" s="163"/>
      <c r="V53" s="163"/>
      <c r="W53" s="163"/>
      <c r="X53" s="163"/>
      <c r="Y53" s="163"/>
      <c r="BA53" s="84" t="e">
        <v>#REF!</v>
      </c>
      <c r="BB53" s="149" t="e">
        <v>#REF!</v>
      </c>
      <c r="BC53" s="58" t="e">
        <v>#REF!</v>
      </c>
      <c r="BD53" s="3" t="e">
        <v>#REF!</v>
      </c>
      <c r="BE53" s="3" t="e">
        <v>#REF!</v>
      </c>
    </row>
    <row r="54" spans="1:57" ht="12.75" customHeight="1">
      <c r="A54" s="163"/>
      <c r="B54" s="164">
        <v>2</v>
      </c>
      <c r="C54" s="61" t="str">
        <f>"Seats total  " &amp;C20</f>
        <v>Seats total  Food - Dining Room</v>
      </c>
      <c r="D54" s="143"/>
      <c r="E54" s="13"/>
      <c r="F54" s="13"/>
      <c r="G54" s="13"/>
      <c r="H54" s="13"/>
      <c r="I54" s="13"/>
      <c r="J54" s="13"/>
      <c r="K54" s="13"/>
      <c r="L54" s="162"/>
      <c r="M54" s="13"/>
      <c r="N54" s="161"/>
      <c r="O54" s="13"/>
      <c r="P54" s="13"/>
      <c r="Q54" s="192"/>
      <c r="R54" s="163"/>
      <c r="S54" s="163"/>
      <c r="T54" s="163"/>
      <c r="U54" s="163"/>
      <c r="V54" s="163"/>
      <c r="W54" s="163"/>
      <c r="X54" s="163"/>
      <c r="Y54" s="163"/>
      <c r="BA54" s="84" t="e">
        <v>#REF!</v>
      </c>
      <c r="BB54" s="149" t="e">
        <v>#REF!</v>
      </c>
      <c r="BC54" s="61" t="e">
        <v>#REF!</v>
      </c>
      <c r="BD54" s="3" t="e">
        <v>#REF!</v>
      </c>
      <c r="BE54" s="3" t="e">
        <v>#REF!</v>
      </c>
    </row>
    <row r="55" spans="1:57" ht="12.75" customHeight="1">
      <c r="A55" s="163"/>
      <c r="B55" s="164">
        <v>3</v>
      </c>
      <c r="C55" s="61" t="str">
        <f>"Seats total  " &amp;C22</f>
        <v>Seats total  Food - R1## Bar</v>
      </c>
      <c r="D55" s="143"/>
      <c r="E55" s="13"/>
      <c r="F55" s="13"/>
      <c r="G55" s="13"/>
      <c r="H55" s="13"/>
      <c r="I55" s="13"/>
      <c r="J55" s="13"/>
      <c r="K55" s="13"/>
      <c r="L55" s="162"/>
      <c r="M55" s="13"/>
      <c r="N55" s="161"/>
      <c r="O55" s="13"/>
      <c r="P55" s="13"/>
      <c r="Q55" s="192"/>
      <c r="R55" s="163"/>
      <c r="S55" s="163"/>
      <c r="T55" s="163"/>
      <c r="U55" s="163"/>
      <c r="V55" s="163"/>
      <c r="W55" s="163"/>
      <c r="X55" s="163"/>
      <c r="Y55" s="163"/>
      <c r="BA55" s="84" t="e">
        <v>#REF!</v>
      </c>
      <c r="BB55" s="149" t="e">
        <v>#REF!</v>
      </c>
      <c r="BC55" s="61" t="e">
        <v>#REF!</v>
      </c>
      <c r="BD55" s="3" t="e">
        <v>#REF!</v>
      </c>
      <c r="BE55" s="3" t="e">
        <v>#REF!</v>
      </c>
    </row>
    <row r="56" spans="1:57" ht="12.75" customHeight="1">
      <c r="A56" s="163"/>
      <c r="B56" s="164">
        <v>4</v>
      </c>
      <c r="C56" s="61" t="str">
        <f>"Seats total  " &amp;C24</f>
        <v>Seats total  Food - R2## Bar</v>
      </c>
      <c r="D56" s="143"/>
      <c r="E56" s="13"/>
      <c r="F56" s="13"/>
      <c r="G56" s="13"/>
      <c r="H56" s="13"/>
      <c r="I56" s="13"/>
      <c r="J56" s="13"/>
      <c r="K56" s="13"/>
      <c r="L56" s="162"/>
      <c r="M56" s="13"/>
      <c r="N56" s="161"/>
      <c r="O56" s="13"/>
      <c r="P56" s="13"/>
      <c r="Q56" s="192"/>
      <c r="R56" s="163"/>
      <c r="S56" s="163"/>
      <c r="T56" s="163"/>
      <c r="U56" s="163"/>
      <c r="V56" s="163"/>
      <c r="W56" s="163"/>
      <c r="X56" s="163"/>
      <c r="Y56" s="163"/>
      <c r="BA56" s="84" t="e">
        <v>#REF!</v>
      </c>
      <c r="BB56" s="149" t="e">
        <v>#REF!</v>
      </c>
      <c r="BC56" s="61" t="e">
        <v>#REF!</v>
      </c>
      <c r="BD56" s="3" t="e">
        <v>#REF!</v>
      </c>
      <c r="BE56" s="3" t="e">
        <v>#REF!</v>
      </c>
    </row>
    <row r="57" spans="1:57" ht="12.75" customHeight="1">
      <c r="A57" s="163"/>
      <c r="B57" s="164">
        <v>5</v>
      </c>
      <c r="C57" s="61" t="str">
        <f>"Seats total  " &amp;C26</f>
        <v>Seats total  Food - Room Service</v>
      </c>
      <c r="D57" s="143"/>
      <c r="E57" s="13"/>
      <c r="F57" s="13"/>
      <c r="G57" s="13"/>
      <c r="H57" s="13"/>
      <c r="I57" s="13"/>
      <c r="J57" s="13"/>
      <c r="K57" s="13"/>
      <c r="L57" s="162"/>
      <c r="M57" s="13"/>
      <c r="N57" s="161"/>
      <c r="O57" s="13"/>
      <c r="P57" s="13"/>
      <c r="Q57" s="192"/>
      <c r="R57" s="163"/>
      <c r="S57" s="163"/>
      <c r="T57" s="163"/>
      <c r="U57" s="163"/>
      <c r="V57" s="163"/>
      <c r="W57" s="163"/>
      <c r="X57" s="163"/>
      <c r="Y57" s="163"/>
      <c r="BA57" s="84" t="e">
        <v>#REF!</v>
      </c>
      <c r="BB57" s="149" t="e">
        <v>#REF!</v>
      </c>
      <c r="BC57" s="61" t="e">
        <v>#REF!</v>
      </c>
      <c r="BD57" s="3" t="e">
        <v>#REF!</v>
      </c>
      <c r="BE57" s="3" t="e">
        <v>#REF!</v>
      </c>
    </row>
    <row r="58" spans="1:57" ht="12.75" customHeight="1">
      <c r="A58" s="163"/>
      <c r="B58" s="164">
        <v>6</v>
      </c>
      <c r="C58" s="61" t="str">
        <f>"Seats total  " &amp;C28</f>
        <v>Seats total  Food - Banquets</v>
      </c>
      <c r="D58" s="143"/>
      <c r="E58" s="13"/>
      <c r="F58" s="13"/>
      <c r="G58" s="13"/>
      <c r="H58" s="13"/>
      <c r="I58" s="13"/>
      <c r="J58" s="13"/>
      <c r="K58" s="13"/>
      <c r="L58" s="162"/>
      <c r="M58" s="13"/>
      <c r="N58" s="161"/>
      <c r="O58" s="13"/>
      <c r="P58" s="13"/>
      <c r="Q58" s="192"/>
      <c r="R58" s="163"/>
      <c r="S58" s="163"/>
      <c r="T58" s="163"/>
      <c r="U58" s="163"/>
      <c r="V58" s="163"/>
      <c r="W58" s="163"/>
      <c r="X58" s="163"/>
      <c r="Y58" s="163"/>
      <c r="BA58" s="84" t="e">
        <v>#REF!</v>
      </c>
      <c r="BB58" s="149" t="e">
        <v>#REF!</v>
      </c>
      <c r="BC58" s="61" t="e">
        <v>#REF!</v>
      </c>
      <c r="BD58" s="3" t="e">
        <v>#REF!</v>
      </c>
      <c r="BE58" s="3" t="e">
        <v>#REF!</v>
      </c>
    </row>
    <row r="59" spans="1:57" ht="12.75" customHeight="1">
      <c r="A59" s="163"/>
      <c r="B59" s="164">
        <v>7</v>
      </c>
      <c r="C59" s="61" t="str">
        <f>"Seats total  " &amp;C30</f>
        <v>Seats total  Food - #20</v>
      </c>
      <c r="D59" s="143"/>
      <c r="E59" s="13"/>
      <c r="F59" s="13"/>
      <c r="G59" s="13"/>
      <c r="H59" s="13"/>
      <c r="I59" s="13"/>
      <c r="J59" s="13"/>
      <c r="K59" s="13"/>
      <c r="L59" s="162"/>
      <c r="M59" s="13"/>
      <c r="N59" s="161"/>
      <c r="O59" s="13"/>
      <c r="P59" s="13"/>
      <c r="Q59" s="192"/>
      <c r="R59" s="163"/>
      <c r="S59" s="163"/>
      <c r="T59" s="163"/>
      <c r="U59" s="163"/>
      <c r="V59" s="163"/>
      <c r="W59" s="163"/>
      <c r="X59" s="163"/>
      <c r="Y59" s="163"/>
      <c r="BA59" s="84" t="e">
        <v>#REF!</v>
      </c>
      <c r="BB59" s="149" t="e">
        <v>#REF!</v>
      </c>
      <c r="BC59" s="61" t="e">
        <v>#REF!</v>
      </c>
      <c r="BD59" s="3" t="e">
        <v>#REF!</v>
      </c>
      <c r="BE59" s="3" t="e">
        <v>#REF!</v>
      </c>
    </row>
    <row r="60" spans="1:57" ht="12.75" customHeight="1">
      <c r="A60" s="163"/>
      <c r="B60" s="164">
        <v>8</v>
      </c>
      <c r="C60" s="61" t="str">
        <f>"Seats total  " &amp;C32</f>
        <v>Seats total  Food - #30</v>
      </c>
      <c r="D60" s="143"/>
      <c r="E60" s="13"/>
      <c r="F60" s="13"/>
      <c r="G60" s="13"/>
      <c r="H60" s="13"/>
      <c r="I60" s="13"/>
      <c r="J60" s="13"/>
      <c r="K60" s="13"/>
      <c r="L60" s="162"/>
      <c r="M60" s="13"/>
      <c r="N60" s="161"/>
      <c r="O60" s="13"/>
      <c r="P60" s="13"/>
      <c r="Q60" s="192"/>
      <c r="R60" s="163"/>
      <c r="S60" s="163"/>
      <c r="T60" s="163"/>
      <c r="U60" s="163"/>
      <c r="V60" s="163"/>
      <c r="W60" s="163"/>
      <c r="X60" s="163"/>
      <c r="Y60" s="163"/>
      <c r="BA60" s="84" t="e">
        <v>#REF!</v>
      </c>
      <c r="BB60" s="149" t="e">
        <v>#REF!</v>
      </c>
      <c r="BC60" s="61" t="e">
        <v>#REF!</v>
      </c>
      <c r="BD60" s="3" t="e">
        <v>#REF!</v>
      </c>
      <c r="BE60" s="3" t="e">
        <v>#REF!</v>
      </c>
    </row>
    <row r="61" spans="1:57" ht="12.75" customHeight="1">
      <c r="A61" s="163"/>
      <c r="B61" s="164">
        <v>9</v>
      </c>
      <c r="C61" s="61" t="str">
        <f>"Seats total  " &amp;C34</f>
        <v>Seats total  Food - #40</v>
      </c>
      <c r="D61" s="143"/>
      <c r="E61" s="13"/>
      <c r="F61" s="13"/>
      <c r="G61" s="13"/>
      <c r="H61" s="13"/>
      <c r="I61" s="13"/>
      <c r="J61" s="13"/>
      <c r="K61" s="13"/>
      <c r="L61" s="162"/>
      <c r="M61" s="13"/>
      <c r="N61" s="161"/>
      <c r="O61" s="13"/>
      <c r="P61" s="13"/>
      <c r="Q61" s="192"/>
      <c r="R61" s="163"/>
      <c r="S61" s="163"/>
      <c r="T61" s="163"/>
      <c r="U61" s="163"/>
      <c r="V61" s="163"/>
      <c r="W61" s="163"/>
      <c r="X61" s="163"/>
      <c r="Y61" s="163"/>
      <c r="BA61" s="84" t="e">
        <v>#REF!</v>
      </c>
      <c r="BB61" s="149" t="e">
        <v>#REF!</v>
      </c>
      <c r="BC61" s="61" t="e">
        <v>#REF!</v>
      </c>
      <c r="BD61" s="3" t="e">
        <v>#REF!</v>
      </c>
      <c r="BE61" s="3" t="e">
        <v>#REF!</v>
      </c>
    </row>
    <row r="62" spans="1:57" ht="12.75" customHeight="1">
      <c r="A62" s="163"/>
      <c r="B62" s="164">
        <v>10</v>
      </c>
      <c r="C62" s="61" t="str">
        <f>"Seats total  " &amp;C36</f>
        <v>Seats total  Food - #50</v>
      </c>
      <c r="D62" s="143"/>
      <c r="E62" s="13"/>
      <c r="F62" s="13"/>
      <c r="G62" s="13"/>
      <c r="H62" s="13"/>
      <c r="I62" s="13"/>
      <c r="J62" s="13"/>
      <c r="K62" s="13"/>
      <c r="L62" s="162"/>
      <c r="M62" s="13"/>
      <c r="N62" s="161"/>
      <c r="O62" s="13"/>
      <c r="P62" s="13"/>
      <c r="Q62" s="192"/>
      <c r="R62" s="163"/>
      <c r="S62" s="163"/>
      <c r="T62" s="163"/>
      <c r="U62" s="163"/>
      <c r="V62" s="163"/>
      <c r="W62" s="163"/>
      <c r="X62" s="163"/>
      <c r="Y62" s="163"/>
      <c r="BA62" s="84" t="e">
        <v>#REF!</v>
      </c>
      <c r="BB62" s="149" t="e">
        <v>#REF!</v>
      </c>
      <c r="BC62" s="61" t="e">
        <v>#REF!</v>
      </c>
      <c r="BD62" s="3" t="e">
        <v>#REF!</v>
      </c>
      <c r="BE62" s="3" t="e">
        <v>#REF!</v>
      </c>
    </row>
    <row r="63" spans="1:57" ht="12.75" customHeight="1">
      <c r="A63" s="163"/>
      <c r="B63" s="164">
        <v>11</v>
      </c>
      <c r="C63" s="61" t="str">
        <f>"Seats total  " &amp;C38</f>
        <v>Seats total  Food - #60</v>
      </c>
      <c r="D63" s="143"/>
      <c r="E63" s="13"/>
      <c r="F63" s="13"/>
      <c r="G63" s="13"/>
      <c r="H63" s="13"/>
      <c r="I63" s="13"/>
      <c r="J63" s="13"/>
      <c r="K63" s="13"/>
      <c r="L63" s="162"/>
      <c r="M63" s="13"/>
      <c r="N63" s="161"/>
      <c r="O63" s="13"/>
      <c r="P63" s="13"/>
      <c r="Q63" s="192"/>
      <c r="R63" s="163"/>
      <c r="S63" s="163"/>
      <c r="T63" s="163"/>
      <c r="U63" s="163"/>
      <c r="V63" s="163"/>
      <c r="W63" s="163"/>
      <c r="X63" s="163"/>
      <c r="Y63" s="163"/>
      <c r="BA63" s="84" t="e">
        <v>#REF!</v>
      </c>
      <c r="BB63" s="149" t="e">
        <v>#REF!</v>
      </c>
      <c r="BC63" s="61" t="e">
        <v>#REF!</v>
      </c>
      <c r="BD63" s="3" t="e">
        <v>#REF!</v>
      </c>
      <c r="BE63" s="3" t="e">
        <v>#REF!</v>
      </c>
    </row>
    <row r="64" spans="1:57" ht="12.75" customHeight="1" thickBot="1">
      <c r="A64" s="163"/>
      <c r="B64" s="163"/>
      <c r="C64" s="62" t="s">
        <v>146</v>
      </c>
      <c r="D64" s="22"/>
      <c r="E64" s="198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9"/>
      <c r="R64" s="163"/>
      <c r="S64" s="163"/>
      <c r="T64" s="163"/>
      <c r="U64" s="163"/>
      <c r="V64" s="163"/>
      <c r="W64" s="163"/>
      <c r="X64" s="163"/>
      <c r="Y64" s="163"/>
      <c r="BA64" s="3" t="e">
        <v>#REF!</v>
      </c>
      <c r="BB64" s="3" t="e">
        <v>#REF!</v>
      </c>
      <c r="BC64" s="62" t="e">
        <v>#REF!</v>
      </c>
      <c r="BD64" s="3" t="e">
        <v>#REF!</v>
      </c>
      <c r="BE64" s="3" t="e">
        <v>#REF!</v>
      </c>
    </row>
    <row r="65" spans="1:57" ht="12.75" customHeight="1">
      <c r="A65" s="163"/>
      <c r="B65" s="163"/>
      <c r="C65" s="25"/>
      <c r="D65" s="26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BA65" s="3" t="e">
        <v>#REF!</v>
      </c>
      <c r="BB65" s="3" t="e">
        <v>#REF!</v>
      </c>
      <c r="BC65" s="25" t="e">
        <v>#REF!</v>
      </c>
      <c r="BD65" s="3" t="e">
        <v>#REF!</v>
      </c>
      <c r="BE65" s="3" t="e">
        <v>#REF!</v>
      </c>
    </row>
    <row r="66" spans="1:57" ht="12.75" customHeight="1">
      <c r="A66" s="163"/>
      <c r="B66" s="164">
        <v>1</v>
      </c>
      <c r="C66" s="61" t="str">
        <f>"Food Covers  " &amp;C18</f>
        <v>Food Covers  Food - Breakfast</v>
      </c>
      <c r="D66" s="143"/>
      <c r="E66" s="13">
        <v>200</v>
      </c>
      <c r="F66" s="13"/>
      <c r="G66" s="13"/>
      <c r="H66" s="13"/>
      <c r="I66" s="13"/>
      <c r="J66" s="13"/>
      <c r="K66" s="13"/>
      <c r="L66" s="162"/>
      <c r="M66" s="13"/>
      <c r="N66" s="161"/>
      <c r="O66" s="13"/>
      <c r="P66" s="13"/>
      <c r="Q66" s="192"/>
      <c r="R66" s="163"/>
      <c r="S66" s="163"/>
      <c r="T66" s="163"/>
      <c r="U66" s="163"/>
      <c r="V66" s="163"/>
      <c r="W66" s="163"/>
      <c r="X66" s="163"/>
      <c r="Y66" s="163"/>
      <c r="BA66" s="84" t="e">
        <v>#REF!</v>
      </c>
      <c r="BB66" s="149" t="e">
        <v>#REF!</v>
      </c>
      <c r="BC66" s="61" t="e">
        <v>#REF!</v>
      </c>
      <c r="BD66" s="3" t="e">
        <v>#REF!</v>
      </c>
      <c r="BE66" s="3" t="e">
        <v>#REF!</v>
      </c>
    </row>
    <row r="67" spans="1:57" ht="12.75" customHeight="1">
      <c r="A67" s="163"/>
      <c r="B67" s="164">
        <v>2</v>
      </c>
      <c r="C67" s="61" t="str">
        <f>"Food Covers  " &amp;C20</f>
        <v>Food Covers  Food - Dining Room</v>
      </c>
      <c r="D67" s="143"/>
      <c r="E67" s="13">
        <v>150</v>
      </c>
      <c r="F67" s="13"/>
      <c r="G67" s="13"/>
      <c r="H67" s="13"/>
      <c r="I67" s="13"/>
      <c r="J67" s="13"/>
      <c r="K67" s="13"/>
      <c r="L67" s="162"/>
      <c r="M67" s="13"/>
      <c r="N67" s="161"/>
      <c r="O67" s="13"/>
      <c r="P67" s="13"/>
      <c r="Q67" s="192"/>
      <c r="R67" s="163"/>
      <c r="S67" s="163"/>
      <c r="T67" s="163"/>
      <c r="U67" s="163"/>
      <c r="V67" s="163"/>
      <c r="W67" s="163"/>
      <c r="X67" s="163"/>
      <c r="Y67" s="163"/>
      <c r="BA67" s="84" t="e">
        <v>#REF!</v>
      </c>
      <c r="BB67" s="149" t="e">
        <v>#REF!</v>
      </c>
      <c r="BC67" s="61" t="e">
        <v>#REF!</v>
      </c>
      <c r="BD67" s="3" t="e">
        <v>#REF!</v>
      </c>
      <c r="BE67" s="3" t="e">
        <v>#REF!</v>
      </c>
    </row>
    <row r="68" spans="1:57" ht="12.75" customHeight="1">
      <c r="A68" s="163"/>
      <c r="B68" s="164">
        <v>3</v>
      </c>
      <c r="C68" s="61" t="str">
        <f>"Food Covers  " &amp;C22</f>
        <v>Food Covers  Food - R1## Bar</v>
      </c>
      <c r="D68" s="143"/>
      <c r="E68" s="13">
        <v>50</v>
      </c>
      <c r="F68" s="13"/>
      <c r="G68" s="13"/>
      <c r="H68" s="13"/>
      <c r="I68" s="13"/>
      <c r="J68" s="13"/>
      <c r="K68" s="13"/>
      <c r="L68" s="162"/>
      <c r="M68" s="13"/>
      <c r="N68" s="161"/>
      <c r="O68" s="13"/>
      <c r="P68" s="13"/>
      <c r="Q68" s="192"/>
      <c r="R68" s="163"/>
      <c r="S68" s="163"/>
      <c r="T68" s="163"/>
      <c r="U68" s="163"/>
      <c r="V68" s="163"/>
      <c r="W68" s="163"/>
      <c r="X68" s="163"/>
      <c r="Y68" s="163"/>
      <c r="BA68" s="84" t="e">
        <v>#REF!</v>
      </c>
      <c r="BB68" s="149" t="e">
        <v>#REF!</v>
      </c>
      <c r="BC68" s="61" t="e">
        <v>#REF!</v>
      </c>
      <c r="BD68" s="3" t="e">
        <v>#REF!</v>
      </c>
      <c r="BE68" s="3" t="e">
        <v>#REF!</v>
      </c>
    </row>
    <row r="69" spans="1:57" ht="12.75" customHeight="1">
      <c r="A69" s="163"/>
      <c r="B69" s="164">
        <v>4</v>
      </c>
      <c r="C69" s="61" t="str">
        <f>"Food Covers  " &amp;C24</f>
        <v>Food Covers  Food - R2## Bar</v>
      </c>
      <c r="D69" s="143"/>
      <c r="E69" s="13">
        <v>70</v>
      </c>
      <c r="F69" s="13"/>
      <c r="G69" s="13"/>
      <c r="H69" s="13"/>
      <c r="I69" s="13"/>
      <c r="J69" s="13"/>
      <c r="K69" s="13"/>
      <c r="L69" s="162"/>
      <c r="M69" s="13"/>
      <c r="N69" s="161"/>
      <c r="O69" s="13"/>
      <c r="P69" s="13"/>
      <c r="Q69" s="192"/>
      <c r="R69" s="163"/>
      <c r="S69" s="163"/>
      <c r="T69" s="163"/>
      <c r="U69" s="163"/>
      <c r="V69" s="163"/>
      <c r="W69" s="163"/>
      <c r="X69" s="163"/>
      <c r="Y69" s="163"/>
      <c r="BA69" s="84" t="e">
        <v>#REF!</v>
      </c>
      <c r="BB69" s="149" t="e">
        <v>#REF!</v>
      </c>
      <c r="BC69" s="61" t="e">
        <v>#REF!</v>
      </c>
      <c r="BD69" s="3" t="e">
        <v>#REF!</v>
      </c>
      <c r="BE69" s="3" t="e">
        <v>#REF!</v>
      </c>
    </row>
    <row r="70" spans="1:57" ht="12.75" customHeight="1">
      <c r="A70" s="163"/>
      <c r="B70" s="164">
        <v>5</v>
      </c>
      <c r="C70" s="61" t="str">
        <f>"Food Covers  " &amp;C26</f>
        <v>Food Covers  Food - Room Service</v>
      </c>
      <c r="D70" s="143"/>
      <c r="E70" s="13">
        <v>22</v>
      </c>
      <c r="F70" s="13"/>
      <c r="G70" s="13"/>
      <c r="H70" s="13"/>
      <c r="I70" s="13"/>
      <c r="J70" s="13"/>
      <c r="K70" s="13"/>
      <c r="L70" s="162"/>
      <c r="M70" s="13"/>
      <c r="N70" s="161"/>
      <c r="O70" s="13"/>
      <c r="P70" s="13"/>
      <c r="Q70" s="192"/>
      <c r="R70" s="163"/>
      <c r="S70" s="163"/>
      <c r="T70" s="163"/>
      <c r="U70" s="163"/>
      <c r="V70" s="163"/>
      <c r="W70" s="163"/>
      <c r="X70" s="163"/>
      <c r="Y70" s="163"/>
      <c r="BA70" s="84" t="e">
        <v>#REF!</v>
      </c>
      <c r="BB70" s="149" t="e">
        <v>#REF!</v>
      </c>
      <c r="BC70" s="61" t="e">
        <v>#REF!</v>
      </c>
      <c r="BD70" s="3" t="e">
        <v>#REF!</v>
      </c>
      <c r="BE70" s="3" t="e">
        <v>#REF!</v>
      </c>
    </row>
    <row r="71" spans="1:57" ht="12.75" customHeight="1">
      <c r="A71" s="163"/>
      <c r="B71" s="164">
        <v>6</v>
      </c>
      <c r="C71" s="61" t="str">
        <f>"Food Covers  " &amp;C28</f>
        <v>Food Covers  Food - Banquets</v>
      </c>
      <c r="D71" s="143"/>
      <c r="E71" s="13">
        <v>129</v>
      </c>
      <c r="F71" s="13"/>
      <c r="G71" s="13"/>
      <c r="H71" s="13"/>
      <c r="I71" s="13"/>
      <c r="J71" s="13"/>
      <c r="K71" s="13"/>
      <c r="L71" s="162"/>
      <c r="M71" s="13"/>
      <c r="N71" s="161"/>
      <c r="O71" s="13"/>
      <c r="P71" s="13"/>
      <c r="Q71" s="192"/>
      <c r="R71" s="163"/>
      <c r="S71" s="163"/>
      <c r="T71" s="163"/>
      <c r="U71" s="163"/>
      <c r="V71" s="163"/>
      <c r="W71" s="163"/>
      <c r="X71" s="163"/>
      <c r="Y71" s="163"/>
      <c r="BA71" s="84" t="e">
        <v>#REF!</v>
      </c>
      <c r="BB71" s="149" t="e">
        <v>#REF!</v>
      </c>
      <c r="BC71" s="61" t="e">
        <v>#REF!</v>
      </c>
      <c r="BD71" s="3" t="e">
        <v>#REF!</v>
      </c>
      <c r="BE71" s="3" t="e">
        <v>#REF!</v>
      </c>
    </row>
    <row r="72" spans="1:57" ht="12.75" customHeight="1">
      <c r="A72" s="163"/>
      <c r="B72" s="164">
        <v>7</v>
      </c>
      <c r="C72" s="61" t="str">
        <f>"Food Covers  " &amp;C30</f>
        <v>Food Covers  Food - #20</v>
      </c>
      <c r="D72" s="143"/>
      <c r="E72" s="13"/>
      <c r="F72" s="13"/>
      <c r="G72" s="13"/>
      <c r="H72" s="13"/>
      <c r="I72" s="13"/>
      <c r="J72" s="13"/>
      <c r="K72" s="13"/>
      <c r="L72" s="162"/>
      <c r="M72" s="13"/>
      <c r="N72" s="161"/>
      <c r="O72" s="13"/>
      <c r="P72" s="13"/>
      <c r="Q72" s="192"/>
      <c r="R72" s="163"/>
      <c r="S72" s="163"/>
      <c r="T72" s="163"/>
      <c r="U72" s="163"/>
      <c r="V72" s="163"/>
      <c r="W72" s="163"/>
      <c r="X72" s="163"/>
      <c r="Y72" s="163"/>
      <c r="BA72" s="84" t="e">
        <v>#REF!</v>
      </c>
      <c r="BB72" s="149" t="e">
        <v>#REF!</v>
      </c>
      <c r="BC72" s="61" t="e">
        <v>#REF!</v>
      </c>
      <c r="BD72" s="3" t="e">
        <v>#REF!</v>
      </c>
      <c r="BE72" s="3" t="e">
        <v>#REF!</v>
      </c>
    </row>
    <row r="73" spans="1:57" ht="12.75" customHeight="1">
      <c r="A73" s="163"/>
      <c r="B73" s="164">
        <v>8</v>
      </c>
      <c r="C73" s="61" t="str">
        <f>"Food Covers  " &amp;C32</f>
        <v>Food Covers  Food - #30</v>
      </c>
      <c r="D73" s="143"/>
      <c r="E73" s="13"/>
      <c r="F73" s="13"/>
      <c r="G73" s="13"/>
      <c r="H73" s="13"/>
      <c r="I73" s="13"/>
      <c r="J73" s="13"/>
      <c r="K73" s="13"/>
      <c r="L73" s="162"/>
      <c r="M73" s="13"/>
      <c r="N73" s="161"/>
      <c r="O73" s="13"/>
      <c r="P73" s="13"/>
      <c r="Q73" s="192"/>
      <c r="R73" s="163"/>
      <c r="S73" s="163"/>
      <c r="T73" s="163"/>
      <c r="U73" s="163"/>
      <c r="V73" s="163"/>
      <c r="W73" s="163"/>
      <c r="X73" s="163"/>
      <c r="Y73" s="163"/>
      <c r="BA73" s="84" t="e">
        <v>#REF!</v>
      </c>
      <c r="BB73" s="149" t="e">
        <v>#REF!</v>
      </c>
      <c r="BC73" s="61" t="e">
        <v>#REF!</v>
      </c>
      <c r="BD73" s="3" t="e">
        <v>#REF!</v>
      </c>
      <c r="BE73" s="3" t="e">
        <v>#REF!</v>
      </c>
    </row>
    <row r="74" spans="1:57" ht="12.75" customHeight="1">
      <c r="A74" s="163"/>
      <c r="B74" s="164">
        <v>9</v>
      </c>
      <c r="C74" s="61" t="str">
        <f>"Food Covers  " &amp;C34</f>
        <v>Food Covers  Food - #40</v>
      </c>
      <c r="D74" s="143"/>
      <c r="E74" s="13"/>
      <c r="F74" s="13"/>
      <c r="G74" s="13"/>
      <c r="H74" s="13"/>
      <c r="I74" s="13"/>
      <c r="J74" s="13"/>
      <c r="K74" s="13"/>
      <c r="L74" s="162"/>
      <c r="M74" s="13"/>
      <c r="N74" s="161"/>
      <c r="O74" s="13"/>
      <c r="P74" s="13"/>
      <c r="Q74" s="192"/>
      <c r="R74" s="163"/>
      <c r="S74" s="163"/>
      <c r="T74" s="163"/>
      <c r="U74" s="163"/>
      <c r="V74" s="163"/>
      <c r="W74" s="163"/>
      <c r="X74" s="163"/>
      <c r="Y74" s="163"/>
      <c r="BA74" s="84" t="e">
        <v>#REF!</v>
      </c>
      <c r="BB74" s="149" t="e">
        <v>#REF!</v>
      </c>
      <c r="BC74" s="61" t="e">
        <v>#REF!</v>
      </c>
      <c r="BD74" s="3" t="e">
        <v>#REF!</v>
      </c>
      <c r="BE74" s="3" t="e">
        <v>#REF!</v>
      </c>
    </row>
    <row r="75" spans="1:57" ht="12.75" customHeight="1">
      <c r="A75" s="163"/>
      <c r="B75" s="164">
        <v>10</v>
      </c>
      <c r="C75" s="61" t="str">
        <f>"Food Covers  " &amp;C36</f>
        <v>Food Covers  Food - #50</v>
      </c>
      <c r="D75" s="143"/>
      <c r="E75" s="13"/>
      <c r="F75" s="13"/>
      <c r="G75" s="13"/>
      <c r="H75" s="13"/>
      <c r="I75" s="13"/>
      <c r="J75" s="13"/>
      <c r="K75" s="13"/>
      <c r="L75" s="162"/>
      <c r="M75" s="13"/>
      <c r="N75" s="161"/>
      <c r="O75" s="13"/>
      <c r="P75" s="13"/>
      <c r="Q75" s="192"/>
      <c r="R75" s="163"/>
      <c r="S75" s="163"/>
      <c r="T75" s="163"/>
      <c r="U75" s="163"/>
      <c r="V75" s="163"/>
      <c r="W75" s="163"/>
      <c r="X75" s="163"/>
      <c r="Y75" s="163"/>
      <c r="BA75" s="84" t="e">
        <v>#REF!</v>
      </c>
      <c r="BB75" s="149" t="e">
        <v>#REF!</v>
      </c>
      <c r="BC75" s="61" t="e">
        <v>#REF!</v>
      </c>
      <c r="BD75" s="3" t="e">
        <v>#REF!</v>
      </c>
      <c r="BE75" s="3" t="e">
        <v>#REF!</v>
      </c>
    </row>
    <row r="76" spans="1:57" ht="12.75" customHeight="1">
      <c r="A76" s="163"/>
      <c r="B76" s="164">
        <v>11</v>
      </c>
      <c r="C76" s="61" t="str">
        <f>"Food Covers  " &amp;C38</f>
        <v>Food Covers  Food - #60</v>
      </c>
      <c r="D76" s="143"/>
      <c r="E76" s="13"/>
      <c r="F76" s="13"/>
      <c r="G76" s="13"/>
      <c r="H76" s="13"/>
      <c r="I76" s="13"/>
      <c r="J76" s="13"/>
      <c r="K76" s="13"/>
      <c r="L76" s="162"/>
      <c r="M76" s="13"/>
      <c r="N76" s="161"/>
      <c r="O76" s="13"/>
      <c r="P76" s="13"/>
      <c r="Q76" s="192"/>
      <c r="R76" s="163"/>
      <c r="S76" s="163"/>
      <c r="T76" s="163"/>
      <c r="U76" s="163"/>
      <c r="V76" s="163"/>
      <c r="W76" s="163"/>
      <c r="X76" s="163"/>
      <c r="Y76" s="163"/>
      <c r="BA76" s="84" t="e">
        <v>#REF!</v>
      </c>
      <c r="BB76" s="149" t="e">
        <v>#REF!</v>
      </c>
      <c r="BC76" s="61" t="e">
        <v>#REF!</v>
      </c>
      <c r="BD76" s="3" t="e">
        <v>#REF!</v>
      </c>
      <c r="BE76" s="3" t="e">
        <v>#REF!</v>
      </c>
    </row>
    <row r="77" spans="1:57" ht="12.75" customHeight="1">
      <c r="A77" s="163"/>
      <c r="B77" s="163"/>
      <c r="C77" s="63" t="s">
        <v>147</v>
      </c>
      <c r="D77" s="64"/>
      <c r="E77" s="198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9"/>
      <c r="R77" s="163"/>
      <c r="S77" s="163"/>
      <c r="T77" s="163"/>
      <c r="U77" s="163"/>
      <c r="V77" s="163"/>
      <c r="W77" s="163"/>
      <c r="X77" s="163"/>
      <c r="Y77" s="163"/>
      <c r="BA77" s="3" t="e">
        <v>#REF!</v>
      </c>
      <c r="BB77" s="3" t="e">
        <v>#REF!</v>
      </c>
      <c r="BC77" s="63" t="e">
        <v>#REF!</v>
      </c>
      <c r="BD77" s="3" t="e">
        <v>#REF!</v>
      </c>
      <c r="BE77" s="3" t="e">
        <v>#REF!</v>
      </c>
    </row>
    <row r="78" spans="1:57" ht="15.75" customHeight="1">
      <c r="A78" s="163"/>
      <c r="B78" s="163"/>
      <c r="C78" s="24"/>
      <c r="D78" s="39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BA78" s="3" t="e">
        <v>#REF!</v>
      </c>
      <c r="BB78" s="3" t="e">
        <v>#REF!</v>
      </c>
      <c r="BC78" s="24" t="e">
        <v>#REF!</v>
      </c>
      <c r="BD78" s="3" t="e">
        <v>#REF!</v>
      </c>
      <c r="BE78" s="3" t="e">
        <v>#REF!</v>
      </c>
    </row>
    <row r="79" spans="1:57" ht="12.75" customHeight="1">
      <c r="A79" s="163"/>
      <c r="B79" s="163"/>
      <c r="C79" s="361" t="s">
        <v>148</v>
      </c>
      <c r="D79" s="361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63"/>
      <c r="S79" s="163"/>
      <c r="T79" s="163"/>
      <c r="U79" s="163"/>
      <c r="V79" s="163"/>
      <c r="W79" s="163"/>
      <c r="X79" s="163"/>
      <c r="Y79" s="163"/>
      <c r="BA79" s="3" t="e">
        <v>#REF!</v>
      </c>
      <c r="BB79" s="3" t="e">
        <v>#REF!</v>
      </c>
      <c r="BC79" s="155" t="e">
        <v>#REF!</v>
      </c>
      <c r="BD79" s="3" t="e">
        <v>#REF!</v>
      </c>
      <c r="BE79" s="3" t="e">
        <v>#REF!</v>
      </c>
    </row>
    <row r="80" spans="1:57" ht="12.75" customHeight="1" thickBot="1">
      <c r="A80" s="163"/>
      <c r="B80" s="163"/>
      <c r="C80" s="12" t="s">
        <v>149</v>
      </c>
      <c r="D80" s="26"/>
      <c r="E80" s="181"/>
      <c r="F80" s="181"/>
      <c r="G80" s="181"/>
      <c r="H80" s="181"/>
      <c r="I80" s="181"/>
      <c r="J80" s="181"/>
      <c r="K80" s="181"/>
      <c r="L80" s="182"/>
      <c r="M80" s="182"/>
      <c r="N80" s="181"/>
      <c r="O80" s="181"/>
      <c r="P80" s="181"/>
      <c r="Q80" s="181"/>
      <c r="R80" s="163"/>
      <c r="S80" s="163"/>
      <c r="T80" s="163"/>
      <c r="U80" s="163"/>
      <c r="V80" s="163"/>
      <c r="W80" s="163"/>
      <c r="X80" s="163"/>
      <c r="Y80" s="163"/>
      <c r="BA80" s="3" t="e">
        <v>#REF!</v>
      </c>
      <c r="BB80" s="3" t="e">
        <v>#REF!</v>
      </c>
      <c r="BC80" s="12" t="e">
        <v>#REF!</v>
      </c>
      <c r="BD80" s="3" t="e">
        <v>#REF!</v>
      </c>
      <c r="BE80" s="3" t="e">
        <v>#REF!</v>
      </c>
    </row>
    <row r="81" spans="1:57" ht="12.75" customHeight="1">
      <c r="A81" s="163"/>
      <c r="B81" s="164"/>
      <c r="C81" s="11" t="s">
        <v>150</v>
      </c>
      <c r="D81" s="17"/>
      <c r="E81" s="13"/>
      <c r="F81" s="13"/>
      <c r="G81" s="13"/>
      <c r="H81" s="13"/>
      <c r="I81" s="13"/>
      <c r="J81" s="13"/>
      <c r="K81" s="13"/>
      <c r="L81" s="162"/>
      <c r="M81" s="13"/>
      <c r="N81" s="161"/>
      <c r="O81" s="13"/>
      <c r="P81" s="13"/>
      <c r="Q81" s="192"/>
      <c r="R81" s="163"/>
      <c r="S81" s="163"/>
      <c r="T81" s="163"/>
      <c r="U81" s="163"/>
      <c r="V81" s="163"/>
      <c r="W81" s="163"/>
      <c r="X81" s="163"/>
      <c r="Y81" s="163"/>
      <c r="BA81" s="84" t="e">
        <v>#REF!</v>
      </c>
      <c r="BB81" s="149" t="e">
        <v>#REF!</v>
      </c>
      <c r="BC81" s="11" t="e">
        <v>#REF!</v>
      </c>
      <c r="BD81" s="3" t="e">
        <v>#REF!</v>
      </c>
      <c r="BE81" s="3" t="e">
        <v>#REF!</v>
      </c>
    </row>
    <row r="82" spans="1:57" ht="12.75" customHeight="1">
      <c r="A82" s="163"/>
      <c r="B82" s="164"/>
      <c r="C82" s="11" t="s">
        <v>151</v>
      </c>
      <c r="D82" s="17"/>
      <c r="E82" s="13"/>
      <c r="F82" s="13"/>
      <c r="G82" s="13"/>
      <c r="H82" s="13"/>
      <c r="I82" s="13"/>
      <c r="J82" s="13"/>
      <c r="K82" s="13"/>
      <c r="L82" s="162"/>
      <c r="M82" s="13"/>
      <c r="N82" s="161"/>
      <c r="O82" s="13"/>
      <c r="P82" s="13"/>
      <c r="Q82" s="192"/>
      <c r="R82" s="163"/>
      <c r="S82" s="163"/>
      <c r="T82" s="163"/>
      <c r="U82" s="163"/>
      <c r="V82" s="163"/>
      <c r="W82" s="163"/>
      <c r="X82" s="163"/>
      <c r="Y82" s="163"/>
      <c r="BA82" s="84" t="e">
        <v>#REF!</v>
      </c>
      <c r="BB82" s="149" t="e">
        <v>#REF!</v>
      </c>
      <c r="BC82" s="11" t="e">
        <v>#REF!</v>
      </c>
      <c r="BD82" s="3" t="e">
        <v>#REF!</v>
      </c>
      <c r="BE82" s="3" t="e">
        <v>#REF!</v>
      </c>
    </row>
    <row r="83" spans="1:57" ht="12.75" customHeight="1" thickBot="1">
      <c r="A83" s="163"/>
      <c r="B83" s="164"/>
      <c r="C83" s="21" t="s">
        <v>152</v>
      </c>
      <c r="D83" s="22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00"/>
      <c r="R83" s="163"/>
      <c r="S83" s="163"/>
      <c r="T83" s="163"/>
      <c r="U83" s="163"/>
      <c r="V83" s="163"/>
      <c r="W83" s="163"/>
      <c r="X83" s="163"/>
      <c r="Y83" s="163"/>
      <c r="BA83" s="84" t="e">
        <v>#REF!</v>
      </c>
      <c r="BB83" s="149" t="e">
        <v>#REF!</v>
      </c>
      <c r="BC83" s="21" t="e">
        <v>#REF!</v>
      </c>
      <c r="BD83" s="3" t="e">
        <v>#REF!</v>
      </c>
      <c r="BE83" s="3" t="e">
        <v>#REF!</v>
      </c>
    </row>
    <row r="84" spans="1:57" ht="12.75" customHeight="1">
      <c r="A84" s="163"/>
      <c r="B84" s="164"/>
      <c r="C84" s="11" t="s">
        <v>153</v>
      </c>
      <c r="D84" s="17"/>
      <c r="E84" s="13"/>
      <c r="F84" s="13"/>
      <c r="G84" s="13"/>
      <c r="H84" s="13"/>
      <c r="I84" s="13"/>
      <c r="J84" s="13"/>
      <c r="K84" s="13"/>
      <c r="L84" s="162"/>
      <c r="M84" s="13"/>
      <c r="N84" s="161"/>
      <c r="O84" s="13"/>
      <c r="P84" s="13"/>
      <c r="Q84" s="192"/>
      <c r="R84" s="163"/>
      <c r="S84" s="163"/>
      <c r="T84" s="163"/>
      <c r="U84" s="163"/>
      <c r="V84" s="163"/>
      <c r="W84" s="163"/>
      <c r="X84" s="163"/>
      <c r="Y84" s="163"/>
      <c r="BA84" s="84" t="e">
        <v>#REF!</v>
      </c>
      <c r="BB84" s="149" t="e">
        <v>#REF!</v>
      </c>
      <c r="BC84" s="11" t="e">
        <v>#REF!</v>
      </c>
      <c r="BD84" s="3" t="e">
        <v>#REF!</v>
      </c>
      <c r="BE84" s="3" t="e">
        <v>#REF!</v>
      </c>
    </row>
    <row r="85" spans="1:57" ht="12.75" customHeight="1">
      <c r="A85" s="163"/>
      <c r="B85" s="164"/>
      <c r="C85" s="11" t="s">
        <v>154</v>
      </c>
      <c r="D85" s="17"/>
      <c r="E85" s="13"/>
      <c r="F85" s="13"/>
      <c r="G85" s="13"/>
      <c r="H85" s="13"/>
      <c r="I85" s="13"/>
      <c r="J85" s="13"/>
      <c r="K85" s="13"/>
      <c r="L85" s="162"/>
      <c r="M85" s="13"/>
      <c r="N85" s="161"/>
      <c r="O85" s="13"/>
      <c r="P85" s="13"/>
      <c r="Q85" s="192"/>
      <c r="R85" s="163"/>
      <c r="S85" s="163"/>
      <c r="T85" s="163"/>
      <c r="U85" s="163"/>
      <c r="V85" s="163"/>
      <c r="W85" s="163"/>
      <c r="X85" s="163"/>
      <c r="Y85" s="163"/>
      <c r="BA85" s="84" t="e">
        <v>#REF!</v>
      </c>
      <c r="BB85" s="149" t="e">
        <v>#REF!</v>
      </c>
      <c r="BC85" s="11" t="e">
        <v>#REF!</v>
      </c>
      <c r="BD85" s="3" t="e">
        <v>#REF!</v>
      </c>
      <c r="BE85" s="3" t="e">
        <v>#REF!</v>
      </c>
    </row>
    <row r="86" spans="1:57" ht="12.75" customHeight="1" thickBot="1">
      <c r="A86" s="163"/>
      <c r="B86" s="164"/>
      <c r="C86" s="21" t="s">
        <v>155</v>
      </c>
      <c r="D86" s="22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00"/>
      <c r="R86" s="163"/>
      <c r="S86" s="163"/>
      <c r="T86" s="163"/>
      <c r="U86" s="163"/>
      <c r="V86" s="163"/>
      <c r="W86" s="163"/>
      <c r="X86" s="163"/>
      <c r="Y86" s="163"/>
      <c r="BA86" s="84" t="e">
        <v>#REF!</v>
      </c>
      <c r="BB86" s="149" t="e">
        <v>#REF!</v>
      </c>
      <c r="BC86" s="21" t="e">
        <v>#REF!</v>
      </c>
      <c r="BD86" s="3" t="e">
        <v>#REF!</v>
      </c>
      <c r="BE86" s="3" t="e">
        <v>#REF!</v>
      </c>
    </row>
    <row r="87" spans="1:57" ht="12.75" customHeight="1">
      <c r="A87" s="163"/>
      <c r="B87" s="164"/>
      <c r="C87" s="11" t="s">
        <v>156</v>
      </c>
      <c r="D87" s="17"/>
      <c r="E87" s="13"/>
      <c r="F87" s="13"/>
      <c r="G87" s="13"/>
      <c r="H87" s="13"/>
      <c r="I87" s="13"/>
      <c r="J87" s="13"/>
      <c r="K87" s="13"/>
      <c r="L87" s="162"/>
      <c r="M87" s="13"/>
      <c r="N87" s="161"/>
      <c r="O87" s="13"/>
      <c r="P87" s="13"/>
      <c r="Q87" s="192"/>
      <c r="R87" s="163"/>
      <c r="S87" s="163"/>
      <c r="T87" s="163"/>
      <c r="U87" s="163"/>
      <c r="V87" s="163"/>
      <c r="W87" s="163"/>
      <c r="X87" s="163"/>
      <c r="Y87" s="163"/>
      <c r="BA87" s="84" t="e">
        <v>#REF!</v>
      </c>
      <c r="BB87" s="149" t="e">
        <v>#REF!</v>
      </c>
      <c r="BC87" s="11" t="e">
        <v>#REF!</v>
      </c>
      <c r="BD87" s="3" t="e">
        <v>#REF!</v>
      </c>
      <c r="BE87" s="3" t="e">
        <v>#REF!</v>
      </c>
    </row>
    <row r="88" spans="1:57" ht="12.75" customHeight="1">
      <c r="A88" s="163"/>
      <c r="B88" s="164"/>
      <c r="C88" s="11" t="s">
        <v>157</v>
      </c>
      <c r="D88" s="17"/>
      <c r="E88" s="13"/>
      <c r="F88" s="13"/>
      <c r="G88" s="13"/>
      <c r="H88" s="13"/>
      <c r="I88" s="13"/>
      <c r="J88" s="13"/>
      <c r="K88" s="13"/>
      <c r="L88" s="162"/>
      <c r="M88" s="13"/>
      <c r="N88" s="161"/>
      <c r="O88" s="13"/>
      <c r="P88" s="13"/>
      <c r="Q88" s="192"/>
      <c r="R88" s="163"/>
      <c r="S88" s="163"/>
      <c r="T88" s="163"/>
      <c r="U88" s="163"/>
      <c r="V88" s="163"/>
      <c r="W88" s="163"/>
      <c r="X88" s="163"/>
      <c r="Y88" s="163"/>
      <c r="BA88" s="84" t="e">
        <v>#REF!</v>
      </c>
      <c r="BB88" s="149" t="e">
        <v>#REF!</v>
      </c>
      <c r="BC88" s="11" t="e">
        <v>#REF!</v>
      </c>
      <c r="BD88" s="3" t="e">
        <v>#REF!</v>
      </c>
      <c r="BE88" s="3" t="e">
        <v>#REF!</v>
      </c>
    </row>
    <row r="89" spans="1:57" ht="12.75" customHeight="1">
      <c r="A89" s="163"/>
      <c r="B89" s="164"/>
      <c r="C89" s="11" t="s">
        <v>158</v>
      </c>
      <c r="D89" s="17"/>
      <c r="E89" s="13"/>
      <c r="F89" s="13"/>
      <c r="G89" s="13"/>
      <c r="H89" s="13"/>
      <c r="I89" s="13"/>
      <c r="J89" s="13"/>
      <c r="K89" s="13"/>
      <c r="L89" s="162"/>
      <c r="M89" s="13"/>
      <c r="N89" s="161"/>
      <c r="O89" s="13"/>
      <c r="P89" s="13"/>
      <c r="Q89" s="192"/>
      <c r="R89" s="163"/>
      <c r="S89" s="163"/>
      <c r="T89" s="163"/>
      <c r="U89" s="163"/>
      <c r="V89" s="163"/>
      <c r="W89" s="163"/>
      <c r="X89" s="163"/>
      <c r="Y89" s="163"/>
      <c r="BA89" s="84" t="e">
        <v>#REF!</v>
      </c>
      <c r="BB89" s="149" t="e">
        <v>#REF!</v>
      </c>
      <c r="BC89" s="11" t="e">
        <v>#REF!</v>
      </c>
      <c r="BD89" s="3" t="e">
        <v>#REF!</v>
      </c>
      <c r="BE89" s="3" t="e">
        <v>#REF!</v>
      </c>
    </row>
    <row r="90" spans="1:57" ht="12.75" customHeight="1" thickBot="1">
      <c r="A90" s="163"/>
      <c r="B90" s="164"/>
      <c r="C90" s="21" t="s">
        <v>159</v>
      </c>
      <c r="D90" s="22"/>
      <c r="E90" s="198"/>
      <c r="F90" s="19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9"/>
      <c r="R90" s="163"/>
      <c r="S90" s="163"/>
      <c r="T90" s="163"/>
      <c r="U90" s="163"/>
      <c r="V90" s="163"/>
      <c r="W90" s="163"/>
      <c r="X90" s="163"/>
      <c r="Y90" s="163"/>
      <c r="BA90" s="84" t="e">
        <v>#REF!</v>
      </c>
      <c r="BB90" s="149" t="e">
        <v>#REF!</v>
      </c>
      <c r="BC90" s="21" t="e">
        <v>#REF!</v>
      </c>
      <c r="BD90" s="3" t="e">
        <v>#REF!</v>
      </c>
      <c r="BE90" s="3" t="e">
        <v>#REF!</v>
      </c>
    </row>
    <row r="91" spans="1:57" ht="12.75" customHeight="1">
      <c r="A91" s="163"/>
      <c r="B91" s="163"/>
      <c r="C91" s="256"/>
      <c r="D91" s="256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BA91" s="3" t="e">
        <v>#REF!</v>
      </c>
      <c r="BB91" s="3" t="e">
        <v>#REF!</v>
      </c>
      <c r="BC91" s="3" t="e">
        <v>#REF!</v>
      </c>
      <c r="BD91" s="3" t="e">
        <v>#REF!</v>
      </c>
      <c r="BE91" s="3" t="e">
        <v>#REF!</v>
      </c>
    </row>
    <row r="92" spans="1:57" ht="12.75" customHeight="1">
      <c r="A92" s="163"/>
      <c r="B92" s="163"/>
      <c r="C92" s="361" t="s">
        <v>160</v>
      </c>
      <c r="D92" s="361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63"/>
      <c r="S92" s="163"/>
      <c r="T92" s="163"/>
      <c r="U92" s="163"/>
      <c r="V92" s="163"/>
      <c r="W92" s="163"/>
      <c r="X92" s="163"/>
      <c r="Y92" s="163"/>
      <c r="BA92" s="3" t="e">
        <v>#REF!</v>
      </c>
      <c r="BB92" s="3" t="e">
        <v>#REF!</v>
      </c>
      <c r="BC92" s="155" t="e">
        <v>#REF!</v>
      </c>
      <c r="BD92" s="3" t="e">
        <v>#REF!</v>
      </c>
      <c r="BE92" s="3" t="e">
        <v>#REF!</v>
      </c>
    </row>
    <row r="93" spans="1:57" ht="12.75" customHeight="1" thickBot="1">
      <c r="A93" s="163"/>
      <c r="B93" s="164"/>
      <c r="C93" s="12" t="s">
        <v>160</v>
      </c>
      <c r="D93" s="26"/>
      <c r="E93" s="181"/>
      <c r="F93" s="181"/>
      <c r="G93" s="181"/>
      <c r="H93" s="181"/>
      <c r="I93" s="181"/>
      <c r="J93" s="181"/>
      <c r="K93" s="181"/>
      <c r="L93" s="182"/>
      <c r="M93" s="182"/>
      <c r="N93" s="181"/>
      <c r="O93" s="181"/>
      <c r="P93" s="181"/>
      <c r="Q93" s="181"/>
      <c r="R93" s="163"/>
      <c r="S93" s="163"/>
      <c r="T93" s="163"/>
      <c r="U93" s="163"/>
      <c r="V93" s="163"/>
      <c r="W93" s="163"/>
      <c r="X93" s="163"/>
      <c r="Y93" s="163"/>
      <c r="BA93" s="84" t="e">
        <v>#REF!</v>
      </c>
      <c r="BB93" s="149" t="e">
        <v>#REF!</v>
      </c>
      <c r="BC93" s="12" t="e">
        <v>#REF!</v>
      </c>
      <c r="BD93" s="3" t="e">
        <v>#REF!</v>
      </c>
      <c r="BE93" s="3" t="e">
        <v>#REF!</v>
      </c>
    </row>
    <row r="94" spans="1:57" ht="12.75" customHeight="1">
      <c r="A94" s="163"/>
      <c r="B94" s="201"/>
      <c r="C94" s="11" t="s">
        <v>161</v>
      </c>
      <c r="D94" s="17"/>
      <c r="E94" s="13"/>
      <c r="F94" s="13"/>
      <c r="G94" s="13"/>
      <c r="H94" s="13"/>
      <c r="I94" s="13"/>
      <c r="J94" s="13"/>
      <c r="K94" s="13"/>
      <c r="L94" s="162"/>
      <c r="M94" s="13"/>
      <c r="N94" s="161"/>
      <c r="O94" s="13"/>
      <c r="P94" s="13"/>
      <c r="Q94" s="192"/>
      <c r="R94" s="163">
        <f t="shared" ref="R94:R106" si="9">COUNT(L94,N94)</f>
        <v>0</v>
      </c>
      <c r="S94" s="163"/>
      <c r="T94" s="163"/>
      <c r="U94" s="163"/>
      <c r="V94" s="163"/>
      <c r="W94" s="163"/>
      <c r="X94" s="163"/>
      <c r="Y94" s="163"/>
      <c r="BA94" s="84" t="e">
        <v>#REF!</v>
      </c>
      <c r="BB94" s="149" t="e">
        <v>#REF!</v>
      </c>
      <c r="BC94" s="11" t="e">
        <v>#REF!</v>
      </c>
      <c r="BD94" s="3" t="e">
        <v>#REF!</v>
      </c>
      <c r="BE94" s="3" t="e">
        <v>#REF!</v>
      </c>
    </row>
    <row r="95" spans="1:57" ht="12.75" customHeight="1">
      <c r="A95" s="163"/>
      <c r="B95" s="201"/>
      <c r="C95" s="30" t="s">
        <v>162</v>
      </c>
      <c r="D95" s="31"/>
      <c r="E95" s="32"/>
      <c r="F95" s="32"/>
      <c r="G95" s="32"/>
      <c r="H95" s="32"/>
      <c r="I95" s="32"/>
      <c r="J95" s="32"/>
      <c r="K95" s="32"/>
      <c r="L95" s="162"/>
      <c r="M95" s="13"/>
      <c r="N95" s="161"/>
      <c r="O95" s="13"/>
      <c r="P95" s="13"/>
      <c r="Q95" s="192"/>
      <c r="R95" s="163">
        <f t="shared" si="9"/>
        <v>0</v>
      </c>
      <c r="S95" s="163"/>
      <c r="T95" s="163"/>
      <c r="U95" s="163"/>
      <c r="V95" s="163"/>
      <c r="W95" s="163"/>
      <c r="X95" s="163"/>
      <c r="Y95" s="163"/>
      <c r="BA95" s="84" t="e">
        <v>#REF!</v>
      </c>
      <c r="BB95" s="149" t="e">
        <v>#REF!</v>
      </c>
      <c r="BC95" s="30" t="e">
        <v>#REF!</v>
      </c>
      <c r="BD95" s="3" t="e">
        <v>#REF!</v>
      </c>
      <c r="BE95" s="3" t="e">
        <v>#REF!</v>
      </c>
    </row>
    <row r="96" spans="1:57" ht="12.75" customHeight="1">
      <c r="A96" s="163"/>
      <c r="B96" s="201"/>
      <c r="C96" s="11" t="s">
        <v>163</v>
      </c>
      <c r="D96" s="17"/>
      <c r="E96" s="13"/>
      <c r="F96" s="13"/>
      <c r="G96" s="13"/>
      <c r="H96" s="13"/>
      <c r="I96" s="13"/>
      <c r="J96" s="13"/>
      <c r="K96" s="13"/>
      <c r="L96" s="162"/>
      <c r="M96" s="13"/>
      <c r="N96" s="161"/>
      <c r="O96" s="13"/>
      <c r="P96" s="13"/>
      <c r="Q96" s="192"/>
      <c r="R96" s="163">
        <f t="shared" si="9"/>
        <v>0</v>
      </c>
      <c r="S96" s="163"/>
      <c r="T96" s="163"/>
      <c r="U96" s="163"/>
      <c r="V96" s="163"/>
      <c r="W96" s="163"/>
      <c r="X96" s="163"/>
      <c r="Y96" s="163"/>
      <c r="BA96" s="84" t="e">
        <v>#REF!</v>
      </c>
      <c r="BB96" s="149" t="e">
        <v>#REF!</v>
      </c>
      <c r="BC96" s="11" t="e">
        <v>#REF!</v>
      </c>
      <c r="BD96" s="3" t="e">
        <v>#REF!</v>
      </c>
      <c r="BE96" s="3" t="e">
        <v>#REF!</v>
      </c>
    </row>
    <row r="97" spans="1:57" ht="12.75" customHeight="1">
      <c r="A97" s="163"/>
      <c r="B97" s="201"/>
      <c r="C97" s="30" t="s">
        <v>164</v>
      </c>
      <c r="D97" s="31"/>
      <c r="E97" s="32"/>
      <c r="F97" s="32"/>
      <c r="G97" s="32"/>
      <c r="H97" s="32"/>
      <c r="I97" s="32"/>
      <c r="J97" s="32"/>
      <c r="K97" s="32"/>
      <c r="L97" s="162"/>
      <c r="M97" s="13"/>
      <c r="N97" s="161"/>
      <c r="O97" s="13"/>
      <c r="P97" s="13"/>
      <c r="Q97" s="192"/>
      <c r="R97" s="163">
        <f t="shared" si="9"/>
        <v>0</v>
      </c>
      <c r="S97" s="163"/>
      <c r="T97" s="163"/>
      <c r="U97" s="163"/>
      <c r="V97" s="163"/>
      <c r="W97" s="163"/>
      <c r="X97" s="163"/>
      <c r="Y97" s="163"/>
      <c r="BA97" s="84" t="e">
        <v>#REF!</v>
      </c>
      <c r="BB97" s="149" t="e">
        <v>#REF!</v>
      </c>
      <c r="BC97" s="30" t="e">
        <v>#REF!</v>
      </c>
      <c r="BD97" s="3" t="e">
        <v>#REF!</v>
      </c>
      <c r="BE97" s="3" t="e">
        <v>#REF!</v>
      </c>
    </row>
    <row r="98" spans="1:57" ht="12.75" customHeight="1">
      <c r="A98" s="163"/>
      <c r="B98" s="201"/>
      <c r="C98" s="11" t="s">
        <v>165</v>
      </c>
      <c r="D98" s="17"/>
      <c r="E98" s="13"/>
      <c r="F98" s="13"/>
      <c r="G98" s="13"/>
      <c r="H98" s="13"/>
      <c r="I98" s="13"/>
      <c r="J98" s="13"/>
      <c r="K98" s="13"/>
      <c r="L98" s="162"/>
      <c r="M98" s="13"/>
      <c r="N98" s="161"/>
      <c r="O98" s="13"/>
      <c r="P98" s="13"/>
      <c r="Q98" s="192"/>
      <c r="R98" s="163">
        <f t="shared" si="9"/>
        <v>0</v>
      </c>
      <c r="S98" s="163"/>
      <c r="T98" s="163"/>
      <c r="U98" s="163"/>
      <c r="V98" s="163"/>
      <c r="W98" s="163"/>
      <c r="X98" s="163"/>
      <c r="Y98" s="163"/>
      <c r="BA98" s="84" t="e">
        <v>#REF!</v>
      </c>
      <c r="BB98" s="149" t="e">
        <v>#REF!</v>
      </c>
      <c r="BC98" s="11" t="e">
        <v>#REF!</v>
      </c>
      <c r="BD98" s="3" t="e">
        <v>#REF!</v>
      </c>
      <c r="BE98" s="3" t="e">
        <v>#REF!</v>
      </c>
    </row>
    <row r="99" spans="1:57" ht="12.75" customHeight="1">
      <c r="A99" s="163"/>
      <c r="B99" s="201"/>
      <c r="C99" s="30" t="s">
        <v>166</v>
      </c>
      <c r="D99" s="31"/>
      <c r="E99" s="32"/>
      <c r="F99" s="32"/>
      <c r="G99" s="32"/>
      <c r="H99" s="32"/>
      <c r="I99" s="32"/>
      <c r="J99" s="32"/>
      <c r="K99" s="32"/>
      <c r="L99" s="162"/>
      <c r="M99" s="13"/>
      <c r="N99" s="161"/>
      <c r="O99" s="13"/>
      <c r="P99" s="13"/>
      <c r="Q99" s="192"/>
      <c r="R99" s="163">
        <f t="shared" si="9"/>
        <v>0</v>
      </c>
      <c r="S99" s="163"/>
      <c r="T99" s="163"/>
      <c r="U99" s="163"/>
      <c r="V99" s="163"/>
      <c r="W99" s="163"/>
      <c r="X99" s="163"/>
      <c r="Y99" s="163"/>
      <c r="BA99" s="84" t="e">
        <v>#REF!</v>
      </c>
      <c r="BB99" s="149" t="e">
        <v>#REF!</v>
      </c>
      <c r="BC99" s="30" t="e">
        <v>#REF!</v>
      </c>
      <c r="BD99" s="3" t="e">
        <v>#REF!</v>
      </c>
      <c r="BE99" s="3" t="e">
        <v>#REF!</v>
      </c>
    </row>
    <row r="100" spans="1:57" ht="12.75" customHeight="1">
      <c r="A100" s="163"/>
      <c r="B100" s="201"/>
      <c r="C100" s="11" t="s">
        <v>167</v>
      </c>
      <c r="D100" s="17"/>
      <c r="E100" s="13"/>
      <c r="F100" s="13"/>
      <c r="G100" s="13"/>
      <c r="H100" s="13"/>
      <c r="I100" s="13"/>
      <c r="J100" s="13"/>
      <c r="K100" s="13"/>
      <c r="L100" s="162"/>
      <c r="M100" s="13"/>
      <c r="N100" s="161"/>
      <c r="O100" s="13"/>
      <c r="P100" s="13"/>
      <c r="Q100" s="192"/>
      <c r="R100" s="163">
        <f t="shared" si="9"/>
        <v>0</v>
      </c>
      <c r="S100" s="163"/>
      <c r="T100" s="163"/>
      <c r="U100" s="163"/>
      <c r="V100" s="163"/>
      <c r="W100" s="163"/>
      <c r="X100" s="163"/>
      <c r="Y100" s="163"/>
      <c r="BA100" s="84" t="e">
        <v>#REF!</v>
      </c>
      <c r="BB100" s="149" t="e">
        <v>#REF!</v>
      </c>
      <c r="BC100" s="11" t="e">
        <v>#REF!</v>
      </c>
      <c r="BD100" s="3" t="e">
        <v>#REF!</v>
      </c>
      <c r="BE100" s="3" t="e">
        <v>#REF!</v>
      </c>
    </row>
    <row r="101" spans="1:57" ht="12.75" customHeight="1">
      <c r="A101" s="163"/>
      <c r="B101" s="201"/>
      <c r="C101" s="30" t="s">
        <v>168</v>
      </c>
      <c r="D101" s="31"/>
      <c r="E101" s="32"/>
      <c r="F101" s="32"/>
      <c r="G101" s="32"/>
      <c r="H101" s="32"/>
      <c r="I101" s="32"/>
      <c r="J101" s="32"/>
      <c r="K101" s="32"/>
      <c r="L101" s="162"/>
      <c r="M101" s="13"/>
      <c r="N101" s="161"/>
      <c r="O101" s="13"/>
      <c r="P101" s="13"/>
      <c r="Q101" s="192"/>
      <c r="R101" s="163">
        <f t="shared" si="9"/>
        <v>0</v>
      </c>
      <c r="S101" s="163"/>
      <c r="T101" s="163"/>
      <c r="U101" s="163"/>
      <c r="V101" s="163"/>
      <c r="W101" s="163"/>
      <c r="X101" s="163"/>
      <c r="Y101" s="163"/>
      <c r="BA101" s="84" t="e">
        <v>#REF!</v>
      </c>
      <c r="BB101" s="149" t="e">
        <v>#REF!</v>
      </c>
      <c r="BC101" s="30" t="e">
        <v>#REF!</v>
      </c>
      <c r="BD101" s="3" t="e">
        <v>#REF!</v>
      </c>
      <c r="BE101" s="3" t="e">
        <v>#REF!</v>
      </c>
    </row>
    <row r="102" spans="1:57" ht="12.75" customHeight="1">
      <c r="A102" s="163"/>
      <c r="B102" s="201"/>
      <c r="C102" s="11" t="s">
        <v>169</v>
      </c>
      <c r="D102" s="17"/>
      <c r="E102" s="13"/>
      <c r="F102" s="13"/>
      <c r="G102" s="13"/>
      <c r="H102" s="13"/>
      <c r="I102" s="13"/>
      <c r="J102" s="13"/>
      <c r="K102" s="13"/>
      <c r="L102" s="162"/>
      <c r="M102" s="13"/>
      <c r="N102" s="161"/>
      <c r="O102" s="13"/>
      <c r="P102" s="13"/>
      <c r="Q102" s="192"/>
      <c r="R102" s="163">
        <f t="shared" si="9"/>
        <v>0</v>
      </c>
      <c r="S102" s="163"/>
      <c r="T102" s="163"/>
      <c r="U102" s="163"/>
      <c r="V102" s="163"/>
      <c r="W102" s="163"/>
      <c r="X102" s="163"/>
      <c r="Y102" s="163"/>
      <c r="BA102" s="84" t="e">
        <v>#REF!</v>
      </c>
      <c r="BB102" s="149" t="e">
        <v>#REF!</v>
      </c>
      <c r="BC102" s="11" t="e">
        <v>#REF!</v>
      </c>
      <c r="BD102" s="3" t="e">
        <v>#REF!</v>
      </c>
      <c r="BE102" s="3" t="e">
        <v>#REF!</v>
      </c>
    </row>
    <row r="103" spans="1:57" ht="12.75" customHeight="1">
      <c r="A103" s="163"/>
      <c r="B103" s="201"/>
      <c r="C103" s="30" t="s">
        <v>170</v>
      </c>
      <c r="D103" s="31"/>
      <c r="E103" s="32"/>
      <c r="F103" s="32"/>
      <c r="G103" s="32"/>
      <c r="H103" s="32"/>
      <c r="I103" s="32"/>
      <c r="J103" s="32"/>
      <c r="K103" s="32"/>
      <c r="L103" s="162"/>
      <c r="M103" s="13"/>
      <c r="N103" s="161"/>
      <c r="O103" s="13"/>
      <c r="P103" s="13"/>
      <c r="Q103" s="192"/>
      <c r="R103" s="163">
        <f t="shared" si="9"/>
        <v>0</v>
      </c>
      <c r="S103" s="163"/>
      <c r="T103" s="163"/>
      <c r="U103" s="163"/>
      <c r="V103" s="163"/>
      <c r="W103" s="163"/>
      <c r="X103" s="163"/>
      <c r="Y103" s="163"/>
      <c r="BA103" s="84" t="e">
        <v>#REF!</v>
      </c>
      <c r="BB103" s="149" t="e">
        <v>#REF!</v>
      </c>
      <c r="BC103" s="30" t="e">
        <v>#REF!</v>
      </c>
      <c r="BD103" s="3" t="e">
        <v>#REF!</v>
      </c>
      <c r="BE103" s="3" t="e">
        <v>#REF!</v>
      </c>
    </row>
    <row r="104" spans="1:57" ht="12.75" customHeight="1">
      <c r="A104" s="163"/>
      <c r="B104" s="201"/>
      <c r="C104" s="11" t="s">
        <v>171</v>
      </c>
      <c r="D104" s="17"/>
      <c r="E104" s="13"/>
      <c r="F104" s="13"/>
      <c r="G104" s="13"/>
      <c r="H104" s="13"/>
      <c r="I104" s="13"/>
      <c r="J104" s="13"/>
      <c r="K104" s="13"/>
      <c r="L104" s="162"/>
      <c r="M104" s="13"/>
      <c r="N104" s="161"/>
      <c r="O104" s="13"/>
      <c r="P104" s="13"/>
      <c r="Q104" s="192"/>
      <c r="R104" s="163">
        <f t="shared" si="9"/>
        <v>0</v>
      </c>
      <c r="S104" s="163"/>
      <c r="T104" s="163"/>
      <c r="U104" s="163"/>
      <c r="V104" s="163"/>
      <c r="W104" s="163"/>
      <c r="X104" s="163"/>
      <c r="Y104" s="163"/>
      <c r="BA104" s="84" t="e">
        <v>#REF!</v>
      </c>
      <c r="BB104" s="149" t="e">
        <v>#REF!</v>
      </c>
      <c r="BC104" s="11" t="e">
        <v>#REF!</v>
      </c>
      <c r="BD104" s="3" t="e">
        <v>#REF!</v>
      </c>
      <c r="BE104" s="3" t="e">
        <v>#REF!</v>
      </c>
    </row>
    <row r="105" spans="1:57" ht="12.75" customHeight="1">
      <c r="A105" s="163"/>
      <c r="B105" s="201"/>
      <c r="C105" s="30" t="s">
        <v>172</v>
      </c>
      <c r="D105" s="31"/>
      <c r="E105" s="32"/>
      <c r="F105" s="32"/>
      <c r="G105" s="32"/>
      <c r="H105" s="32"/>
      <c r="I105" s="32"/>
      <c r="J105" s="32"/>
      <c r="K105" s="32"/>
      <c r="L105" s="162"/>
      <c r="M105" s="13"/>
      <c r="N105" s="161"/>
      <c r="O105" s="13"/>
      <c r="P105" s="13"/>
      <c r="Q105" s="192"/>
      <c r="R105" s="163">
        <f t="shared" si="9"/>
        <v>0</v>
      </c>
      <c r="S105" s="163"/>
      <c r="T105" s="163"/>
      <c r="U105" s="163"/>
      <c r="V105" s="163"/>
      <c r="W105" s="163"/>
      <c r="X105" s="163"/>
      <c r="Y105" s="163"/>
      <c r="BA105" s="84" t="e">
        <v>#REF!</v>
      </c>
      <c r="BB105" s="149" t="e">
        <v>#REF!</v>
      </c>
      <c r="BC105" s="30" t="e">
        <v>#REF!</v>
      </c>
      <c r="BD105" s="3" t="e">
        <v>#REF!</v>
      </c>
      <c r="BE105" s="3" t="e">
        <v>#REF!</v>
      </c>
    </row>
    <row r="106" spans="1:57" ht="12.75" customHeight="1" thickBot="1">
      <c r="A106" s="163"/>
      <c r="B106" s="163"/>
      <c r="C106" s="21" t="s">
        <v>173</v>
      </c>
      <c r="D106" s="22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00"/>
      <c r="R106" s="163">
        <f t="shared" si="9"/>
        <v>0</v>
      </c>
      <c r="S106" s="163"/>
      <c r="T106" s="163"/>
      <c r="U106" s="163"/>
      <c r="V106" s="163"/>
      <c r="W106" s="163"/>
      <c r="X106" s="163"/>
      <c r="Y106" s="163"/>
      <c r="BA106" s="3" t="e">
        <v>#REF!</v>
      </c>
      <c r="BB106" s="3" t="e">
        <v>#REF!</v>
      </c>
      <c r="BC106" s="21" t="e">
        <v>#REF!</v>
      </c>
      <c r="BD106" s="3" t="e">
        <v>#REF!</v>
      </c>
      <c r="BE106" s="3" t="e">
        <v>#REF!</v>
      </c>
    </row>
    <row r="107" spans="1:57" ht="12.75" customHeight="1" thickBot="1">
      <c r="A107" s="163"/>
      <c r="B107" s="163"/>
      <c r="C107" s="21" t="s">
        <v>174</v>
      </c>
      <c r="D107" s="22"/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9"/>
      <c r="R107" s="163">
        <f>COUNT(L107,N107)</f>
        <v>0</v>
      </c>
      <c r="S107" s="163"/>
      <c r="T107" s="163"/>
      <c r="U107" s="163"/>
      <c r="V107" s="163"/>
      <c r="W107" s="163"/>
      <c r="X107" s="163"/>
      <c r="Y107" s="163"/>
      <c r="BA107" s="3" t="e">
        <v>#REF!</v>
      </c>
      <c r="BB107" s="3" t="e">
        <v>#REF!</v>
      </c>
      <c r="BC107" s="21" t="e">
        <v>#REF!</v>
      </c>
      <c r="BD107" s="3" t="e">
        <v>#REF!</v>
      </c>
      <c r="BE107" s="3" t="e">
        <v>#REF!</v>
      </c>
    </row>
    <row r="108" spans="1:57" ht="15.75" customHeight="1">
      <c r="A108" s="163"/>
      <c r="B108" s="163"/>
      <c r="C108" s="24"/>
      <c r="D108" s="39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BA108" s="3" t="e">
        <v>#REF!</v>
      </c>
      <c r="BB108" s="3" t="e">
        <v>#REF!</v>
      </c>
      <c r="BC108" s="24" t="e">
        <v>#REF!</v>
      </c>
      <c r="BD108" s="3" t="e">
        <v>#REF!</v>
      </c>
      <c r="BE108" s="3" t="e">
        <v>#REF!</v>
      </c>
    </row>
    <row r="109" spans="1:57" ht="12.75" customHeight="1">
      <c r="A109" s="163"/>
      <c r="B109" s="163"/>
      <c r="C109" s="361" t="s">
        <v>175</v>
      </c>
      <c r="D109" s="361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63"/>
      <c r="S109" s="163"/>
      <c r="T109" s="163"/>
      <c r="U109" s="163"/>
      <c r="V109" s="163"/>
      <c r="W109" s="163"/>
      <c r="X109" s="163"/>
      <c r="Y109" s="163"/>
      <c r="BA109" s="3" t="e">
        <v>#REF!</v>
      </c>
      <c r="BB109" s="3" t="e">
        <v>#REF!</v>
      </c>
      <c r="BC109" s="155" t="e">
        <v>#REF!</v>
      </c>
      <c r="BD109" s="3" t="e">
        <v>#REF!</v>
      </c>
      <c r="BE109" s="3" t="e">
        <v>#REF!</v>
      </c>
    </row>
    <row r="110" spans="1:57" ht="12.75" customHeight="1" thickBot="1">
      <c r="A110" s="163"/>
      <c r="B110" s="163"/>
      <c r="C110" s="19" t="s">
        <v>175</v>
      </c>
      <c r="D110" s="26"/>
      <c r="E110" s="181"/>
      <c r="F110" s="181"/>
      <c r="G110" s="181"/>
      <c r="H110" s="181"/>
      <c r="I110" s="181"/>
      <c r="J110" s="181"/>
      <c r="K110" s="181"/>
      <c r="L110" s="182"/>
      <c r="M110" s="182"/>
      <c r="N110" s="181"/>
      <c r="O110" s="181"/>
      <c r="P110" s="181"/>
      <c r="Q110" s="181"/>
      <c r="R110" s="163"/>
      <c r="S110" s="163"/>
      <c r="T110" s="163"/>
      <c r="U110" s="163"/>
      <c r="V110" s="163"/>
      <c r="W110" s="163"/>
      <c r="X110" s="163"/>
      <c r="Y110" s="163"/>
      <c r="BA110" s="3" t="e">
        <v>#REF!</v>
      </c>
      <c r="BB110" s="3" t="e">
        <v>#REF!</v>
      </c>
      <c r="BC110" s="19" t="e">
        <v>#REF!</v>
      </c>
      <c r="BD110" s="3" t="e">
        <v>#REF!</v>
      </c>
      <c r="BE110" s="3" t="e">
        <v>#REF!</v>
      </c>
    </row>
    <row r="111" spans="1:57" ht="12.75" customHeight="1">
      <c r="A111" s="163"/>
      <c r="B111" s="201"/>
      <c r="C111" s="11" t="s">
        <v>176</v>
      </c>
      <c r="D111" s="17"/>
      <c r="E111" s="13"/>
      <c r="F111" s="13"/>
      <c r="G111" s="13"/>
      <c r="H111" s="13"/>
      <c r="I111" s="13"/>
      <c r="J111" s="13"/>
      <c r="K111" s="13"/>
      <c r="L111" s="162"/>
      <c r="M111" s="13"/>
      <c r="N111" s="161"/>
      <c r="O111" s="13"/>
      <c r="P111" s="13"/>
      <c r="Q111" s="192"/>
      <c r="R111" s="163"/>
      <c r="S111" s="163"/>
      <c r="T111" s="163"/>
      <c r="U111" s="163"/>
      <c r="V111" s="163"/>
      <c r="W111" s="163"/>
      <c r="X111" s="163"/>
      <c r="Y111" s="163"/>
      <c r="BA111" s="84" t="e">
        <v>#REF!</v>
      </c>
      <c r="BB111" s="149" t="e">
        <v>#REF!</v>
      </c>
      <c r="BC111" s="11" t="e">
        <v>#REF!</v>
      </c>
      <c r="BD111" s="3" t="e">
        <v>#REF!</v>
      </c>
      <c r="BE111" s="3" t="e">
        <v>#REF!</v>
      </c>
    </row>
    <row r="112" spans="1:57" ht="12.75" customHeight="1">
      <c r="A112" s="163"/>
      <c r="B112" s="201"/>
      <c r="C112" s="11" t="s">
        <v>177</v>
      </c>
      <c r="D112" s="17"/>
      <c r="E112" s="13"/>
      <c r="F112" s="13"/>
      <c r="G112" s="13"/>
      <c r="H112" s="13"/>
      <c r="I112" s="13"/>
      <c r="J112" s="13"/>
      <c r="K112" s="13"/>
      <c r="L112" s="162"/>
      <c r="M112" s="13"/>
      <c r="N112" s="161"/>
      <c r="O112" s="13"/>
      <c r="P112" s="13"/>
      <c r="Q112" s="192"/>
      <c r="R112" s="163"/>
      <c r="S112" s="163"/>
      <c r="T112" s="163"/>
      <c r="U112" s="163"/>
      <c r="V112" s="163"/>
      <c r="W112" s="163"/>
      <c r="X112" s="163"/>
      <c r="Y112" s="163"/>
      <c r="BA112" s="84" t="e">
        <v>#REF!</v>
      </c>
      <c r="BB112" s="149" t="e">
        <v>#REF!</v>
      </c>
      <c r="BC112" s="11" t="e">
        <v>#REF!</v>
      </c>
      <c r="BD112" s="3" t="e">
        <v>#REF!</v>
      </c>
      <c r="BE112" s="3" t="e">
        <v>#REF!</v>
      </c>
    </row>
    <row r="113" spans="1:57" ht="12.75" customHeight="1">
      <c r="A113" s="163"/>
      <c r="B113" s="201"/>
      <c r="C113" s="11" t="s">
        <v>178</v>
      </c>
      <c r="D113" s="17"/>
      <c r="E113" s="13"/>
      <c r="F113" s="13"/>
      <c r="G113" s="13"/>
      <c r="H113" s="13"/>
      <c r="I113" s="13"/>
      <c r="J113" s="13"/>
      <c r="K113" s="13"/>
      <c r="L113" s="162"/>
      <c r="M113" s="13"/>
      <c r="N113" s="161"/>
      <c r="O113" s="13"/>
      <c r="P113" s="13"/>
      <c r="Q113" s="192"/>
      <c r="R113" s="163"/>
      <c r="S113" s="163"/>
      <c r="T113" s="163"/>
      <c r="U113" s="163"/>
      <c r="V113" s="163"/>
      <c r="W113" s="163"/>
      <c r="X113" s="163"/>
      <c r="Y113" s="163"/>
      <c r="BA113" s="84" t="e">
        <v>#REF!</v>
      </c>
      <c r="BB113" s="149" t="e">
        <v>#REF!</v>
      </c>
      <c r="BC113" s="11" t="e">
        <v>#REF!</v>
      </c>
      <c r="BD113" s="3" t="e">
        <v>#REF!</v>
      </c>
      <c r="BE113" s="3" t="e">
        <v>#REF!</v>
      </c>
    </row>
    <row r="114" spans="1:57" ht="12.75" customHeight="1" thickBot="1">
      <c r="A114" s="163"/>
      <c r="B114" s="201"/>
      <c r="C114" s="12" t="s">
        <v>179</v>
      </c>
      <c r="D114" s="18"/>
      <c r="E114" s="14"/>
      <c r="F114" s="14"/>
      <c r="G114" s="14"/>
      <c r="H114" s="14"/>
      <c r="I114" s="14"/>
      <c r="J114" s="14"/>
      <c r="K114" s="14"/>
      <c r="L114" s="15"/>
      <c r="M114" s="14"/>
      <c r="N114" s="15"/>
      <c r="O114" s="13"/>
      <c r="P114" s="13"/>
      <c r="Q114" s="192"/>
      <c r="R114" s="163"/>
      <c r="S114" s="163"/>
      <c r="T114" s="163"/>
      <c r="U114" s="163"/>
      <c r="V114" s="163"/>
      <c r="W114" s="163"/>
      <c r="X114" s="163"/>
      <c r="Y114" s="163"/>
      <c r="BA114" s="84" t="e">
        <v>#REF!</v>
      </c>
      <c r="BB114" s="149" t="e">
        <v>#REF!</v>
      </c>
      <c r="BC114" s="12" t="e">
        <v>#REF!</v>
      </c>
      <c r="BD114" s="3" t="e">
        <v>#REF!</v>
      </c>
      <c r="BE114" s="3" t="e">
        <v>#REF!</v>
      </c>
    </row>
    <row r="115" spans="1:57" ht="12.75" customHeight="1" thickBot="1">
      <c r="A115" s="163"/>
      <c r="B115" s="201"/>
      <c r="C115" s="12" t="s">
        <v>180</v>
      </c>
      <c r="D115" s="18"/>
      <c r="E115" s="14"/>
      <c r="F115" s="14"/>
      <c r="G115" s="14"/>
      <c r="H115" s="14"/>
      <c r="I115" s="14"/>
      <c r="J115" s="14"/>
      <c r="K115" s="14"/>
      <c r="L115" s="15"/>
      <c r="M115" s="14"/>
      <c r="N115" s="15"/>
      <c r="O115" s="13"/>
      <c r="P115" s="13"/>
      <c r="Q115" s="192"/>
      <c r="R115" s="163"/>
      <c r="S115" s="163"/>
      <c r="T115" s="163"/>
      <c r="U115" s="163"/>
      <c r="V115" s="163"/>
      <c r="W115" s="163"/>
      <c r="X115" s="163"/>
      <c r="Y115" s="163"/>
      <c r="BA115" s="84" t="e">
        <v>#REF!</v>
      </c>
      <c r="BB115" s="149" t="e">
        <v>#REF!</v>
      </c>
      <c r="BC115" s="12" t="e">
        <v>#REF!</v>
      </c>
      <c r="BD115" s="3" t="e">
        <v>#REF!</v>
      </c>
      <c r="BE115" s="3" t="e">
        <v>#REF!</v>
      </c>
    </row>
    <row r="116" spans="1:57" ht="12.75" customHeight="1">
      <c r="A116" s="163"/>
      <c r="B116" s="201"/>
      <c r="C116" s="11" t="s">
        <v>181</v>
      </c>
      <c r="D116" s="17"/>
      <c r="E116" s="13"/>
      <c r="F116" s="13"/>
      <c r="G116" s="13"/>
      <c r="H116" s="13"/>
      <c r="I116" s="13"/>
      <c r="J116" s="13"/>
      <c r="K116" s="13"/>
      <c r="L116" s="162"/>
      <c r="M116" s="13"/>
      <c r="N116" s="161"/>
      <c r="O116" s="13"/>
      <c r="P116" s="13"/>
      <c r="Q116" s="192"/>
      <c r="R116" s="163"/>
      <c r="S116" s="163"/>
      <c r="T116" s="163"/>
      <c r="U116" s="163"/>
      <c r="V116" s="163"/>
      <c r="W116" s="163"/>
      <c r="X116" s="163"/>
      <c r="Y116" s="163"/>
      <c r="BA116" s="84" t="e">
        <v>#REF!</v>
      </c>
      <c r="BB116" s="149" t="e">
        <v>#REF!</v>
      </c>
      <c r="BC116" s="11" t="e">
        <v>#REF!</v>
      </c>
      <c r="BD116" s="3" t="e">
        <v>#REF!</v>
      </c>
      <c r="BE116" s="3" t="e">
        <v>#REF!</v>
      </c>
    </row>
    <row r="117" spans="1:57" ht="12.75" customHeight="1">
      <c r="A117" s="163"/>
      <c r="B117" s="201"/>
      <c r="C117" s="11" t="s">
        <v>182</v>
      </c>
      <c r="D117" s="17"/>
      <c r="E117" s="13"/>
      <c r="F117" s="13"/>
      <c r="G117" s="13"/>
      <c r="H117" s="13"/>
      <c r="I117" s="13"/>
      <c r="J117" s="13"/>
      <c r="K117" s="13"/>
      <c r="L117" s="162"/>
      <c r="M117" s="13"/>
      <c r="N117" s="161"/>
      <c r="O117" s="13"/>
      <c r="P117" s="13"/>
      <c r="Q117" s="192"/>
      <c r="R117" s="163"/>
      <c r="S117" s="163"/>
      <c r="T117" s="163"/>
      <c r="U117" s="163"/>
      <c r="V117" s="163"/>
      <c r="W117" s="163"/>
      <c r="X117" s="163"/>
      <c r="Y117" s="163"/>
      <c r="BA117" s="84" t="e">
        <v>#REF!</v>
      </c>
      <c r="BB117" s="149" t="e">
        <v>#REF!</v>
      </c>
      <c r="BC117" s="11" t="e">
        <v>#REF!</v>
      </c>
      <c r="BD117" s="3" t="e">
        <v>#REF!</v>
      </c>
      <c r="BE117" s="3" t="e">
        <v>#REF!</v>
      </c>
    </row>
    <row r="118" spans="1:57" ht="12.75" customHeight="1">
      <c r="A118" s="163"/>
      <c r="B118" s="201"/>
      <c r="C118" s="11" t="s">
        <v>183</v>
      </c>
      <c r="D118" s="17"/>
      <c r="E118" s="13"/>
      <c r="F118" s="13"/>
      <c r="G118" s="13"/>
      <c r="H118" s="13"/>
      <c r="I118" s="13"/>
      <c r="J118" s="13"/>
      <c r="K118" s="13"/>
      <c r="L118" s="162"/>
      <c r="M118" s="13"/>
      <c r="N118" s="161"/>
      <c r="O118" s="13"/>
      <c r="P118" s="13"/>
      <c r="Q118" s="192"/>
      <c r="R118" s="163"/>
      <c r="S118" s="163"/>
      <c r="T118" s="163"/>
      <c r="U118" s="163"/>
      <c r="V118" s="163"/>
      <c r="W118" s="163"/>
      <c r="X118" s="163"/>
      <c r="Y118" s="163"/>
      <c r="BA118" s="84" t="e">
        <v>#REF!</v>
      </c>
      <c r="BB118" s="149" t="e">
        <v>#REF!</v>
      </c>
      <c r="BC118" s="11" t="e">
        <v>#REF!</v>
      </c>
      <c r="BD118" s="3" t="e">
        <v>#REF!</v>
      </c>
      <c r="BE118" s="3" t="e">
        <v>#REF!</v>
      </c>
    </row>
    <row r="119" spans="1:57" ht="12.75" customHeight="1" thickBot="1">
      <c r="A119" s="163"/>
      <c r="B119" s="201"/>
      <c r="C119" s="12" t="s">
        <v>184</v>
      </c>
      <c r="D119" s="18"/>
      <c r="E119" s="14"/>
      <c r="F119" s="14"/>
      <c r="G119" s="14"/>
      <c r="H119" s="14"/>
      <c r="I119" s="14"/>
      <c r="J119" s="14"/>
      <c r="K119" s="14"/>
      <c r="L119" s="15"/>
      <c r="M119" s="14"/>
      <c r="N119" s="15"/>
      <c r="O119" s="13"/>
      <c r="P119" s="13"/>
      <c r="Q119" s="192"/>
      <c r="R119" s="163"/>
      <c r="S119" s="163"/>
      <c r="T119" s="163"/>
      <c r="U119" s="163"/>
      <c r="V119" s="163"/>
      <c r="W119" s="163"/>
      <c r="X119" s="163"/>
      <c r="Y119" s="163"/>
      <c r="BA119" s="84" t="e">
        <v>#REF!</v>
      </c>
      <c r="BB119" s="149" t="e">
        <v>#REF!</v>
      </c>
      <c r="BC119" s="12" t="e">
        <v>#REF!</v>
      </c>
      <c r="BD119" s="3" t="e">
        <v>#REF!</v>
      </c>
      <c r="BE119" s="3" t="e">
        <v>#REF!</v>
      </c>
    </row>
    <row r="120" spans="1:57" ht="12.75" customHeight="1" thickBot="1">
      <c r="A120" s="163"/>
      <c r="B120" s="201"/>
      <c r="C120" s="12" t="s">
        <v>185</v>
      </c>
      <c r="D120" s="18"/>
      <c r="E120" s="14"/>
      <c r="F120" s="14"/>
      <c r="G120" s="14"/>
      <c r="H120" s="14"/>
      <c r="I120" s="14"/>
      <c r="J120" s="14"/>
      <c r="K120" s="14"/>
      <c r="L120" s="15"/>
      <c r="M120" s="14"/>
      <c r="N120" s="15"/>
      <c r="O120" s="13"/>
      <c r="P120" s="13"/>
      <c r="Q120" s="192"/>
      <c r="R120" s="163"/>
      <c r="S120" s="163"/>
      <c r="T120" s="163"/>
      <c r="U120" s="163"/>
      <c r="V120" s="163"/>
      <c r="W120" s="163"/>
      <c r="X120" s="163"/>
      <c r="Y120" s="163"/>
      <c r="BA120" s="84" t="e">
        <v>#REF!</v>
      </c>
      <c r="BB120" s="149" t="e">
        <v>#REF!</v>
      </c>
      <c r="BC120" s="12" t="e">
        <v>#REF!</v>
      </c>
      <c r="BD120" s="3" t="e">
        <v>#REF!</v>
      </c>
      <c r="BE120" s="3" t="e">
        <v>#REF!</v>
      </c>
    </row>
    <row r="121" spans="1:57" ht="12.75" customHeight="1">
      <c r="A121" s="163"/>
      <c r="B121" s="201"/>
      <c r="C121" s="11" t="s">
        <v>186</v>
      </c>
      <c r="D121" s="17"/>
      <c r="E121" s="13"/>
      <c r="F121" s="13"/>
      <c r="G121" s="13"/>
      <c r="H121" s="13"/>
      <c r="I121" s="13"/>
      <c r="J121" s="13"/>
      <c r="K121" s="13"/>
      <c r="L121" s="162"/>
      <c r="M121" s="13"/>
      <c r="N121" s="161"/>
      <c r="O121" s="13"/>
      <c r="P121" s="13"/>
      <c r="Q121" s="192"/>
      <c r="R121" s="163"/>
      <c r="S121" s="163"/>
      <c r="T121" s="163"/>
      <c r="U121" s="163"/>
      <c r="V121" s="163"/>
      <c r="W121" s="163"/>
      <c r="X121" s="163"/>
      <c r="Y121" s="163"/>
      <c r="BA121" s="84" t="e">
        <v>#REF!</v>
      </c>
      <c r="BB121" s="149" t="e">
        <v>#REF!</v>
      </c>
      <c r="BC121" s="11" t="e">
        <v>#REF!</v>
      </c>
      <c r="BD121" s="3" t="e">
        <v>#REF!</v>
      </c>
      <c r="BE121" s="3" t="e">
        <v>#REF!</v>
      </c>
    </row>
    <row r="122" spans="1:57" ht="12.75" customHeight="1" thickBot="1">
      <c r="A122" s="163"/>
      <c r="B122" s="201"/>
      <c r="C122" s="11" t="s">
        <v>187</v>
      </c>
      <c r="D122" s="18"/>
      <c r="E122" s="14"/>
      <c r="F122" s="14"/>
      <c r="G122" s="14"/>
      <c r="H122" s="14"/>
      <c r="I122" s="14"/>
      <c r="J122" s="14"/>
      <c r="K122" s="14"/>
      <c r="L122" s="15"/>
      <c r="M122" s="14"/>
      <c r="N122" s="15"/>
      <c r="O122" s="13"/>
      <c r="P122" s="13"/>
      <c r="Q122" s="192"/>
      <c r="R122" s="163"/>
      <c r="S122" s="163"/>
      <c r="T122" s="163"/>
      <c r="U122" s="163"/>
      <c r="V122" s="163"/>
      <c r="W122" s="163"/>
      <c r="X122" s="163"/>
      <c r="Y122" s="163"/>
      <c r="BA122" s="84" t="e">
        <v>#REF!</v>
      </c>
      <c r="BB122" s="149" t="e">
        <v>#REF!</v>
      </c>
      <c r="BC122" s="11" t="e">
        <v>#REF!</v>
      </c>
      <c r="BD122" s="3" t="e">
        <v>#REF!</v>
      </c>
      <c r="BE122" s="3" t="e">
        <v>#REF!</v>
      </c>
    </row>
    <row r="123" spans="1:57" ht="12.75" customHeight="1">
      <c r="A123" s="163"/>
      <c r="B123" s="201"/>
      <c r="C123" s="11" t="s">
        <v>188</v>
      </c>
      <c r="D123" s="17"/>
      <c r="E123" s="13"/>
      <c r="F123" s="13"/>
      <c r="G123" s="13"/>
      <c r="H123" s="13"/>
      <c r="I123" s="13"/>
      <c r="J123" s="13"/>
      <c r="K123" s="13"/>
      <c r="L123" s="162"/>
      <c r="M123" s="13"/>
      <c r="N123" s="161"/>
      <c r="O123" s="13"/>
      <c r="P123" s="13"/>
      <c r="Q123" s="192"/>
      <c r="R123" s="163"/>
      <c r="S123" s="163"/>
      <c r="T123" s="163"/>
      <c r="U123" s="163"/>
      <c r="V123" s="163"/>
      <c r="W123" s="163"/>
      <c r="X123" s="163"/>
      <c r="Y123" s="163"/>
      <c r="BA123" s="84" t="e">
        <v>#REF!</v>
      </c>
      <c r="BB123" s="149" t="e">
        <v>#REF!</v>
      </c>
      <c r="BC123" s="11" t="e">
        <v>#REF!</v>
      </c>
      <c r="BD123" s="3" t="e">
        <v>#REF!</v>
      </c>
      <c r="BE123" s="3" t="e">
        <v>#REF!</v>
      </c>
    </row>
    <row r="124" spans="1:57" ht="12.75" customHeight="1" thickBot="1">
      <c r="A124" s="163"/>
      <c r="B124" s="201"/>
      <c r="C124" s="11" t="s">
        <v>189</v>
      </c>
      <c r="D124" s="18"/>
      <c r="E124" s="14"/>
      <c r="F124" s="14"/>
      <c r="G124" s="14"/>
      <c r="H124" s="14"/>
      <c r="I124" s="14"/>
      <c r="J124" s="14"/>
      <c r="K124" s="14"/>
      <c r="L124" s="15"/>
      <c r="M124" s="14"/>
      <c r="N124" s="15"/>
      <c r="O124" s="13"/>
      <c r="P124" s="13"/>
      <c r="Q124" s="192"/>
      <c r="R124" s="163"/>
      <c r="S124" s="163"/>
      <c r="T124" s="163"/>
      <c r="U124" s="163"/>
      <c r="V124" s="163"/>
      <c r="W124" s="163"/>
      <c r="X124" s="163"/>
      <c r="Y124" s="163"/>
      <c r="BA124" s="84" t="e">
        <v>#REF!</v>
      </c>
      <c r="BB124" s="149" t="e">
        <v>#REF!</v>
      </c>
      <c r="BC124" s="11" t="e">
        <v>#REF!</v>
      </c>
      <c r="BD124" s="3" t="e">
        <v>#REF!</v>
      </c>
      <c r="BE124" s="3" t="e">
        <v>#REF!</v>
      </c>
    </row>
    <row r="125" spans="1:57" ht="12.75" customHeight="1">
      <c r="A125" s="163"/>
      <c r="B125" s="201"/>
      <c r="C125" s="11" t="s">
        <v>190</v>
      </c>
      <c r="D125" s="17"/>
      <c r="E125" s="13"/>
      <c r="F125" s="13"/>
      <c r="G125" s="13"/>
      <c r="H125" s="13"/>
      <c r="I125" s="13"/>
      <c r="J125" s="13"/>
      <c r="K125" s="13"/>
      <c r="L125" s="162"/>
      <c r="M125" s="13"/>
      <c r="N125" s="161"/>
      <c r="O125" s="13"/>
      <c r="P125" s="13"/>
      <c r="Q125" s="192"/>
      <c r="R125" s="163"/>
      <c r="S125" s="163"/>
      <c r="T125" s="163"/>
      <c r="U125" s="163"/>
      <c r="V125" s="163"/>
      <c r="W125" s="163"/>
      <c r="X125" s="163"/>
      <c r="Y125" s="163"/>
      <c r="BA125" s="84" t="e">
        <v>#REF!</v>
      </c>
      <c r="BB125" s="149" t="e">
        <v>#REF!</v>
      </c>
      <c r="BC125" s="11" t="e">
        <v>#REF!</v>
      </c>
      <c r="BD125" s="3" t="e">
        <v>#REF!</v>
      </c>
      <c r="BE125" s="3" t="e">
        <v>#REF!</v>
      </c>
    </row>
    <row r="126" spans="1:57" ht="12.75" customHeight="1" thickBot="1">
      <c r="A126" s="163"/>
      <c r="B126" s="201"/>
      <c r="C126" s="11" t="s">
        <v>191</v>
      </c>
      <c r="D126" s="18"/>
      <c r="E126" s="14"/>
      <c r="F126" s="14"/>
      <c r="G126" s="14"/>
      <c r="H126" s="14"/>
      <c r="I126" s="14"/>
      <c r="J126" s="14"/>
      <c r="K126" s="14"/>
      <c r="L126" s="15"/>
      <c r="M126" s="14"/>
      <c r="N126" s="15"/>
      <c r="O126" s="13"/>
      <c r="P126" s="13"/>
      <c r="Q126" s="192"/>
      <c r="R126" s="163"/>
      <c r="S126" s="163"/>
      <c r="T126" s="163"/>
      <c r="U126" s="163"/>
      <c r="V126" s="163"/>
      <c r="W126" s="163"/>
      <c r="X126" s="163"/>
      <c r="Y126" s="163"/>
      <c r="BA126" s="84" t="e">
        <v>#REF!</v>
      </c>
      <c r="BB126" s="149" t="e">
        <v>#REF!</v>
      </c>
      <c r="BC126" s="11" t="e">
        <v>#REF!</v>
      </c>
      <c r="BD126" s="3" t="e">
        <v>#REF!</v>
      </c>
      <c r="BE126" s="3" t="e">
        <v>#REF!</v>
      </c>
    </row>
    <row r="127" spans="1:57" ht="12.75" customHeight="1" thickBot="1">
      <c r="A127" s="163"/>
      <c r="B127" s="201"/>
      <c r="C127" s="56" t="str">
        <f>C455</f>
        <v>TOTAL  COST CREDITS</v>
      </c>
      <c r="D127" s="18"/>
      <c r="E127" s="14"/>
      <c r="F127" s="14"/>
      <c r="G127" s="14"/>
      <c r="H127" s="14"/>
      <c r="I127" s="14"/>
      <c r="J127" s="14"/>
      <c r="K127" s="14"/>
      <c r="L127" s="15"/>
      <c r="M127" s="14"/>
      <c r="N127" s="15"/>
      <c r="O127" s="13"/>
      <c r="P127" s="13"/>
      <c r="Q127" s="192"/>
      <c r="R127" s="163"/>
      <c r="S127" s="163"/>
      <c r="T127" s="163"/>
      <c r="U127" s="163"/>
      <c r="V127" s="163"/>
      <c r="W127" s="163"/>
      <c r="X127" s="163"/>
      <c r="Y127" s="163"/>
      <c r="BA127" s="84" t="e">
        <v>#REF!</v>
      </c>
      <c r="BB127" s="149" t="e">
        <v>#REF!</v>
      </c>
      <c r="BC127" s="56" t="e">
        <v>#REF!</v>
      </c>
      <c r="BD127" s="3" t="e">
        <v>#REF!</v>
      </c>
      <c r="BE127" s="3" t="e">
        <v>#REF!</v>
      </c>
    </row>
    <row r="128" spans="1:57" ht="12.75" customHeight="1" thickBot="1">
      <c r="A128" s="163"/>
      <c r="B128" s="163"/>
      <c r="C128" s="12"/>
      <c r="D128" s="18"/>
      <c r="E128" s="14"/>
      <c r="F128" s="14"/>
      <c r="G128" s="14"/>
      <c r="H128" s="14"/>
      <c r="I128" s="14"/>
      <c r="J128" s="14"/>
      <c r="K128" s="14"/>
      <c r="L128" s="15"/>
      <c r="M128" s="14"/>
      <c r="N128" s="15"/>
      <c r="O128" s="13"/>
      <c r="P128" s="13"/>
      <c r="Q128" s="192"/>
      <c r="R128" s="163"/>
      <c r="S128" s="163"/>
      <c r="T128" s="163"/>
      <c r="U128" s="163"/>
      <c r="V128" s="163"/>
      <c r="W128" s="163"/>
      <c r="X128" s="163"/>
      <c r="Y128" s="163"/>
      <c r="BA128" s="3" t="e">
        <v>#REF!</v>
      </c>
      <c r="BB128" s="3" t="e">
        <v>#REF!</v>
      </c>
      <c r="BC128" s="12" t="e">
        <v>#REF!</v>
      </c>
      <c r="BD128" s="3" t="e">
        <v>#REF!</v>
      </c>
      <c r="BE128" s="3" t="e">
        <v>#REF!</v>
      </c>
    </row>
    <row r="129" spans="1:57" ht="12.75" customHeight="1" thickBot="1">
      <c r="A129" s="163"/>
      <c r="B129" s="163"/>
      <c r="C129" s="21" t="s">
        <v>192</v>
      </c>
      <c r="D129" s="22"/>
      <c r="E129" s="198"/>
      <c r="F129" s="198"/>
      <c r="G129" s="198"/>
      <c r="H129" s="198"/>
      <c r="I129" s="198"/>
      <c r="J129" s="198"/>
      <c r="K129" s="198"/>
      <c r="L129" s="202"/>
      <c r="M129" s="198"/>
      <c r="N129" s="202"/>
      <c r="O129" s="193"/>
      <c r="P129" s="193"/>
      <c r="Q129" s="196"/>
      <c r="R129" s="163"/>
      <c r="S129" s="163"/>
      <c r="T129" s="163"/>
      <c r="U129" s="163"/>
      <c r="V129" s="163"/>
      <c r="W129" s="163"/>
      <c r="X129" s="163"/>
      <c r="Y129" s="163"/>
      <c r="BA129" s="3" t="e">
        <v>#REF!</v>
      </c>
      <c r="BB129" s="3" t="e">
        <v>#REF!</v>
      </c>
      <c r="BC129" s="21" t="e">
        <v>#REF!</v>
      </c>
      <c r="BD129" s="3" t="e">
        <v>#REF!</v>
      </c>
      <c r="BE129" s="3" t="e">
        <v>#REF!</v>
      </c>
    </row>
    <row r="130" spans="1:57" ht="15.75" customHeight="1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163"/>
      <c r="S130" s="163"/>
      <c r="T130" s="163"/>
      <c r="U130" s="163"/>
      <c r="V130" s="163"/>
      <c r="W130" s="163"/>
      <c r="X130" s="163"/>
      <c r="Y130" s="163"/>
      <c r="BA130" s="57" t="e">
        <v>#REF!</v>
      </c>
      <c r="BB130" s="57" t="e">
        <v>#REF!</v>
      </c>
      <c r="BC130" s="57" t="e">
        <v>#REF!</v>
      </c>
      <c r="BD130" s="3" t="e">
        <v>#REF!</v>
      </c>
      <c r="BE130" s="3" t="e">
        <v>#REF!</v>
      </c>
    </row>
    <row r="131" spans="1:57" ht="15.75" customHeight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163"/>
      <c r="S131" s="163"/>
      <c r="T131" s="163"/>
      <c r="U131" s="163"/>
      <c r="V131" s="163"/>
      <c r="W131" s="163"/>
      <c r="X131" s="163"/>
      <c r="Y131" s="163"/>
      <c r="BA131" s="57" t="e">
        <v>#REF!</v>
      </c>
      <c r="BB131" s="57" t="e">
        <v>#REF!</v>
      </c>
      <c r="BC131" s="57" t="e">
        <v>#REF!</v>
      </c>
      <c r="BD131" s="3" t="e">
        <v>#REF!</v>
      </c>
      <c r="BE131" s="3" t="e">
        <v>#REF!</v>
      </c>
    </row>
    <row r="132" spans="1:57" ht="15.75" customHeight="1">
      <c r="A132" s="357" t="s">
        <v>71</v>
      </c>
      <c r="B132" s="357"/>
      <c r="C132" s="357"/>
      <c r="D132" s="156"/>
      <c r="E132" s="156"/>
      <c r="F132" s="40"/>
      <c r="G132" s="40"/>
      <c r="K132" s="40"/>
      <c r="L132" s="40"/>
      <c r="M132" s="40"/>
      <c r="N132" s="41"/>
      <c r="O132" s="41"/>
      <c r="P132" s="41"/>
      <c r="Q132" s="41"/>
      <c r="BA132" s="357" t="e">
        <v>#REF!</v>
      </c>
      <c r="BB132" s="357" t="e">
        <v>#REF!</v>
      </c>
      <c r="BC132" s="357" t="e">
        <v>#REF!</v>
      </c>
      <c r="BD132" s="3" t="e">
        <v>#REF!</v>
      </c>
      <c r="BE132" s="3" t="e">
        <v>#REF!</v>
      </c>
    </row>
    <row r="133" spans="1:57" ht="15.75" customHeight="1">
      <c r="A133" s="357"/>
      <c r="B133" s="357"/>
      <c r="C133" s="357"/>
      <c r="D133" s="156"/>
      <c r="E133" s="156"/>
      <c r="F133" s="40"/>
      <c r="G133" s="40"/>
      <c r="H133" s="40"/>
      <c r="I133" s="40"/>
      <c r="J133" s="40"/>
      <c r="K133" s="40"/>
      <c r="L133" s="40"/>
      <c r="M133" s="40"/>
      <c r="N133" s="41"/>
      <c r="O133" s="41"/>
      <c r="P133" s="41"/>
      <c r="Q133" s="41"/>
      <c r="BA133" s="357" t="e">
        <v>#REF!</v>
      </c>
      <c r="BB133" s="357" t="e">
        <v>#REF!</v>
      </c>
      <c r="BC133" s="357" t="e">
        <v>#REF!</v>
      </c>
      <c r="BD133" s="3" t="e">
        <v>#REF!</v>
      </c>
      <c r="BE133" s="3" t="e">
        <v>#REF!</v>
      </c>
    </row>
    <row r="134" spans="1:57" ht="15.75" customHeight="1">
      <c r="A134" s="24"/>
      <c r="B134" s="24"/>
      <c r="C134" s="24"/>
      <c r="D134" s="39"/>
      <c r="E134" s="40"/>
      <c r="F134" s="40"/>
      <c r="G134" s="40"/>
      <c r="H134" s="40"/>
      <c r="I134" s="40"/>
      <c r="J134" s="41" t="s">
        <v>66</v>
      </c>
      <c r="K134" s="40"/>
      <c r="L134" s="40"/>
      <c r="M134" s="40"/>
      <c r="N134" s="41"/>
      <c r="O134" s="41"/>
      <c r="P134" s="41"/>
      <c r="Q134" s="41"/>
      <c r="BA134" s="24" t="e">
        <v>#REF!</v>
      </c>
      <c r="BB134" s="24" t="e">
        <v>#REF!</v>
      </c>
      <c r="BC134" s="24" t="e">
        <v>#REF!</v>
      </c>
      <c r="BD134" s="3" t="e">
        <v>#REF!</v>
      </c>
      <c r="BE134" s="3" t="e">
        <v>#REF!</v>
      </c>
    </row>
    <row r="135" spans="1:57" ht="15.75" customHeight="1">
      <c r="A135" s="24"/>
      <c r="B135" s="24"/>
      <c r="C135" s="24"/>
      <c r="D135" s="39"/>
      <c r="O135" s="41"/>
      <c r="P135" s="41"/>
      <c r="Q135" s="41"/>
      <c r="BA135" s="24" t="e">
        <v>#REF!</v>
      </c>
      <c r="BB135" s="24" t="e">
        <v>#REF!</v>
      </c>
      <c r="BC135" s="24" t="e">
        <v>#REF!</v>
      </c>
      <c r="BD135" s="3" t="e">
        <v>#REF!</v>
      </c>
      <c r="BE135" s="3" t="e">
        <v>#REF!</v>
      </c>
    </row>
    <row r="136" spans="1:57" ht="15.75" customHeight="1">
      <c r="A136" s="24"/>
      <c r="B136" s="24"/>
      <c r="C136" s="24"/>
      <c r="D136" s="39"/>
      <c r="O136" s="41"/>
      <c r="P136" s="41"/>
      <c r="Q136" s="41"/>
      <c r="BA136" s="24" t="e">
        <v>#REF!</v>
      </c>
      <c r="BB136" s="24" t="e">
        <v>#REF!</v>
      </c>
      <c r="BC136" s="24" t="e">
        <v>#REF!</v>
      </c>
      <c r="BD136" s="3" t="e">
        <v>#REF!</v>
      </c>
      <c r="BE136" s="3" t="e">
        <v>#REF!</v>
      </c>
    </row>
    <row r="137" spans="1:57" ht="15.75" customHeight="1">
      <c r="A137" s="24"/>
      <c r="B137" s="24"/>
      <c r="C137" s="24"/>
      <c r="D137" s="39"/>
      <c r="O137" s="41"/>
      <c r="P137" s="41"/>
      <c r="Q137" s="41"/>
      <c r="BA137" s="24" t="e">
        <v>#REF!</v>
      </c>
      <c r="BB137" s="24" t="e">
        <v>#REF!</v>
      </c>
      <c r="BC137" s="24" t="e">
        <v>#REF!</v>
      </c>
      <c r="BD137" s="3" t="e">
        <v>#REF!</v>
      </c>
      <c r="BE137" s="3" t="e">
        <v>#REF!</v>
      </c>
    </row>
    <row r="138" spans="1:57" ht="15.75" customHeight="1">
      <c r="A138" s="24"/>
      <c r="B138" s="24"/>
      <c r="C138" s="24"/>
      <c r="D138" s="39"/>
      <c r="O138" s="41"/>
      <c r="P138" s="41"/>
      <c r="Q138" s="41"/>
      <c r="BA138" s="24" t="e">
        <v>#REF!</v>
      </c>
      <c r="BB138" s="24" t="e">
        <v>#REF!</v>
      </c>
      <c r="BC138" s="24" t="e">
        <v>#REF!</v>
      </c>
      <c r="BD138" s="3" t="e">
        <v>#REF!</v>
      </c>
      <c r="BE138" s="3" t="e">
        <v>#REF!</v>
      </c>
    </row>
    <row r="139" spans="1:57" ht="15.75" customHeight="1">
      <c r="A139" s="24"/>
      <c r="B139" s="24"/>
      <c r="C139" s="24"/>
      <c r="D139" s="39"/>
      <c r="O139" s="41"/>
      <c r="P139" s="41"/>
      <c r="Q139" s="41"/>
      <c r="BA139" s="24" t="e">
        <v>#REF!</v>
      </c>
      <c r="BB139" s="24" t="e">
        <v>#REF!</v>
      </c>
      <c r="BC139" s="24" t="e">
        <v>#REF!</v>
      </c>
      <c r="BD139" s="3" t="e">
        <v>#REF!</v>
      </c>
      <c r="BE139" s="3" t="e">
        <v>#REF!</v>
      </c>
    </row>
    <row r="140" spans="1:57" ht="15.75" customHeight="1">
      <c r="A140" s="24"/>
      <c r="B140" s="24"/>
      <c r="C140" s="24"/>
      <c r="D140" s="39"/>
      <c r="O140" s="41"/>
      <c r="P140" s="41"/>
      <c r="Q140" s="41"/>
      <c r="BA140" s="24" t="e">
        <v>#REF!</v>
      </c>
      <c r="BB140" s="24" t="e">
        <v>#REF!</v>
      </c>
      <c r="BC140" s="24" t="e">
        <v>#REF!</v>
      </c>
      <c r="BD140" s="3" t="e">
        <v>#REF!</v>
      </c>
      <c r="BE140" s="3" t="e">
        <v>#REF!</v>
      </c>
    </row>
    <row r="141" spans="1:57" ht="15.75" customHeight="1">
      <c r="A141" s="24"/>
      <c r="B141" s="24"/>
      <c r="C141" s="24"/>
      <c r="D141" s="39"/>
      <c r="O141" s="41"/>
      <c r="P141" s="41"/>
      <c r="Q141" s="41"/>
      <c r="BA141" s="24" t="e">
        <v>#REF!</v>
      </c>
      <c r="BB141" s="24" t="e">
        <v>#REF!</v>
      </c>
      <c r="BC141" s="24" t="e">
        <v>#REF!</v>
      </c>
      <c r="BD141" s="3" t="e">
        <v>#REF!</v>
      </c>
      <c r="BE141" s="3" t="e">
        <v>#REF!</v>
      </c>
    </row>
    <row r="142" spans="1:57" ht="15.75" customHeight="1">
      <c r="A142" s="24"/>
      <c r="B142" s="24"/>
      <c r="C142" s="24"/>
      <c r="D142" s="39"/>
      <c r="O142" s="41"/>
      <c r="P142" s="41"/>
      <c r="Q142" s="41"/>
      <c r="BA142" s="24" t="e">
        <v>#REF!</v>
      </c>
      <c r="BB142" s="24" t="e">
        <v>#REF!</v>
      </c>
      <c r="BC142" s="24" t="e">
        <v>#REF!</v>
      </c>
      <c r="BD142" s="3" t="e">
        <v>#REF!</v>
      </c>
      <c r="BE142" s="3" t="e">
        <v>#REF!</v>
      </c>
    </row>
    <row r="143" spans="1:57" ht="15.75" customHeight="1">
      <c r="A143" s="24"/>
      <c r="B143" s="24"/>
      <c r="C143" s="24"/>
      <c r="D143" s="39"/>
      <c r="O143" s="41"/>
      <c r="P143" s="41"/>
      <c r="Q143" s="41"/>
      <c r="BA143" s="24" t="e">
        <v>#REF!</v>
      </c>
      <c r="BB143" s="24" t="e">
        <v>#REF!</v>
      </c>
      <c r="BC143" s="24" t="e">
        <v>#REF!</v>
      </c>
      <c r="BD143" s="3" t="e">
        <v>#REF!</v>
      </c>
      <c r="BE143" s="3" t="e">
        <v>#REF!</v>
      </c>
    </row>
    <row r="144" spans="1:57" ht="15.75" customHeight="1">
      <c r="A144" s="24"/>
      <c r="B144" s="24"/>
      <c r="C144" s="24"/>
      <c r="D144" s="39"/>
      <c r="O144" s="41"/>
      <c r="P144" s="41"/>
      <c r="Q144" s="41"/>
      <c r="BA144" s="24" t="e">
        <v>#REF!</v>
      </c>
      <c r="BB144" s="24" t="e">
        <v>#REF!</v>
      </c>
      <c r="BC144" s="24" t="e">
        <v>#REF!</v>
      </c>
      <c r="BD144" s="3" t="e">
        <v>#REF!</v>
      </c>
      <c r="BE144" s="3" t="e">
        <v>#REF!</v>
      </c>
    </row>
    <row r="145" spans="1:57" ht="15.75" customHeight="1">
      <c r="A145" s="24"/>
      <c r="B145" s="24"/>
      <c r="C145" s="24"/>
      <c r="D145" s="39"/>
      <c r="O145" s="41"/>
      <c r="P145" s="41"/>
      <c r="Q145" s="41"/>
      <c r="BA145" s="24" t="e">
        <v>#REF!</v>
      </c>
      <c r="BB145" s="24" t="e">
        <v>#REF!</v>
      </c>
      <c r="BC145" s="24" t="e">
        <v>#REF!</v>
      </c>
      <c r="BD145" s="3" t="e">
        <v>#REF!</v>
      </c>
      <c r="BE145" s="3" t="e">
        <v>#REF!</v>
      </c>
    </row>
    <row r="146" spans="1:57" ht="15.75" customHeight="1">
      <c r="A146" s="24"/>
      <c r="B146" s="24"/>
      <c r="C146" s="24"/>
      <c r="D146" s="39"/>
      <c r="O146" s="41"/>
      <c r="P146" s="41"/>
      <c r="Q146" s="41"/>
      <c r="BA146" s="24" t="e">
        <v>#REF!</v>
      </c>
      <c r="BB146" s="24" t="e">
        <v>#REF!</v>
      </c>
      <c r="BC146" s="24" t="e">
        <v>#REF!</v>
      </c>
      <c r="BD146" s="3" t="e">
        <v>#REF!</v>
      </c>
      <c r="BE146" s="3" t="e">
        <v>#REF!</v>
      </c>
    </row>
    <row r="147" spans="1:57" ht="15.75" customHeight="1">
      <c r="A147" s="24"/>
      <c r="B147" s="24"/>
      <c r="C147" s="24"/>
      <c r="D147" s="39"/>
      <c r="O147" s="41"/>
      <c r="P147" s="41"/>
      <c r="Q147" s="41"/>
      <c r="BA147" s="24" t="e">
        <v>#REF!</v>
      </c>
      <c r="BB147" s="24" t="e">
        <v>#REF!</v>
      </c>
      <c r="BC147" s="24" t="e">
        <v>#REF!</v>
      </c>
      <c r="BD147" s="3" t="e">
        <v>#REF!</v>
      </c>
      <c r="BE147" s="3" t="e">
        <v>#REF!</v>
      </c>
    </row>
    <row r="148" spans="1:57" ht="15.75" customHeight="1">
      <c r="A148" s="24"/>
      <c r="B148" s="24"/>
      <c r="C148" s="24"/>
      <c r="D148" s="39"/>
      <c r="O148" s="41"/>
      <c r="P148" s="41"/>
      <c r="Q148" s="41"/>
      <c r="BA148" s="24" t="e">
        <v>#REF!</v>
      </c>
      <c r="BB148" s="24" t="e">
        <v>#REF!</v>
      </c>
      <c r="BC148" s="24" t="e">
        <v>#REF!</v>
      </c>
      <c r="BD148" s="3" t="e">
        <v>#REF!</v>
      </c>
      <c r="BE148" s="3" t="e">
        <v>#REF!</v>
      </c>
    </row>
    <row r="149" spans="1:57" ht="15.75" customHeight="1">
      <c r="A149" s="24"/>
      <c r="B149" s="24"/>
      <c r="C149" s="24"/>
      <c r="D149" s="39"/>
      <c r="O149" s="41"/>
      <c r="P149" s="41"/>
      <c r="Q149" s="41"/>
      <c r="BA149" s="24" t="e">
        <v>#REF!</v>
      </c>
      <c r="BB149" s="24" t="e">
        <v>#REF!</v>
      </c>
      <c r="BC149" s="24" t="e">
        <v>#REF!</v>
      </c>
      <c r="BD149" s="3" t="e">
        <v>#REF!</v>
      </c>
      <c r="BE149" s="3" t="e">
        <v>#REF!</v>
      </c>
    </row>
    <row r="150" spans="1:57" ht="15.75" customHeight="1">
      <c r="A150" s="24"/>
      <c r="B150" s="24"/>
      <c r="C150" s="24"/>
      <c r="D150" s="39"/>
      <c r="O150" s="41"/>
      <c r="P150" s="41"/>
      <c r="Q150" s="41"/>
      <c r="BA150" s="24" t="e">
        <v>#REF!</v>
      </c>
      <c r="BB150" s="24" t="e">
        <v>#REF!</v>
      </c>
      <c r="BC150" s="24" t="e">
        <v>#REF!</v>
      </c>
      <c r="BD150" s="3" t="e">
        <v>#REF!</v>
      </c>
      <c r="BE150" s="3" t="e">
        <v>#REF!</v>
      </c>
    </row>
    <row r="151" spans="1:57" ht="15.75" customHeight="1">
      <c r="A151" s="24"/>
      <c r="B151" s="24"/>
      <c r="C151" s="24"/>
      <c r="D151" s="39"/>
      <c r="O151" s="41"/>
      <c r="P151" s="41"/>
      <c r="Q151" s="41"/>
      <c r="BA151" s="24" t="e">
        <v>#REF!</v>
      </c>
      <c r="BB151" s="24" t="e">
        <v>#REF!</v>
      </c>
      <c r="BC151" s="24" t="e">
        <v>#REF!</v>
      </c>
      <c r="BD151" s="3" t="e">
        <v>#REF!</v>
      </c>
      <c r="BE151" s="3" t="e">
        <v>#REF!</v>
      </c>
    </row>
    <row r="152" spans="1:57" ht="15.75" customHeight="1">
      <c r="A152" s="24"/>
      <c r="B152" s="24"/>
      <c r="C152" s="24"/>
      <c r="D152" s="39"/>
      <c r="O152" s="41"/>
      <c r="P152" s="41"/>
      <c r="Q152" s="41"/>
      <c r="BA152" s="24" t="e">
        <v>#REF!</v>
      </c>
      <c r="BB152" s="24" t="e">
        <v>#REF!</v>
      </c>
      <c r="BC152" s="24" t="e">
        <v>#REF!</v>
      </c>
      <c r="BD152" s="3" t="e">
        <v>#REF!</v>
      </c>
      <c r="BE152" s="3" t="e">
        <v>#REF!</v>
      </c>
    </row>
    <row r="153" spans="1:57" ht="15.75" customHeight="1">
      <c r="A153" s="24"/>
      <c r="B153" s="24"/>
      <c r="C153" s="24"/>
      <c r="D153" s="39"/>
      <c r="O153" s="41"/>
      <c r="P153" s="41"/>
      <c r="Q153" s="41"/>
      <c r="BA153" s="24" t="e">
        <v>#REF!</v>
      </c>
      <c r="BB153" s="24" t="e">
        <v>#REF!</v>
      </c>
      <c r="BC153" s="24" t="e">
        <v>#REF!</v>
      </c>
      <c r="BD153" s="3" t="e">
        <v>#REF!</v>
      </c>
      <c r="BE153" s="3" t="e">
        <v>#REF!</v>
      </c>
    </row>
    <row r="154" spans="1:57" ht="15.75" customHeight="1">
      <c r="A154" s="24"/>
      <c r="B154" s="24"/>
      <c r="C154" s="24"/>
      <c r="D154" s="39"/>
      <c r="O154" s="41"/>
      <c r="P154" s="41"/>
      <c r="Q154" s="41"/>
      <c r="BA154" s="24" t="e">
        <v>#REF!</v>
      </c>
      <c r="BB154" s="24" t="e">
        <v>#REF!</v>
      </c>
      <c r="BC154" s="24" t="e">
        <v>#REF!</v>
      </c>
      <c r="BD154" s="3" t="e">
        <v>#REF!</v>
      </c>
      <c r="BE154" s="3" t="e">
        <v>#REF!</v>
      </c>
    </row>
    <row r="155" spans="1:57" ht="15.75" customHeight="1">
      <c r="A155" s="24"/>
      <c r="B155" s="24"/>
      <c r="C155" s="24"/>
      <c r="D155" s="39"/>
      <c r="O155" s="41"/>
      <c r="P155" s="41"/>
      <c r="Q155" s="41"/>
      <c r="BA155" s="24" t="e">
        <v>#REF!</v>
      </c>
      <c r="BB155" s="24" t="e">
        <v>#REF!</v>
      </c>
      <c r="BC155" s="24" t="e">
        <v>#REF!</v>
      </c>
      <c r="BD155" s="3" t="e">
        <v>#REF!</v>
      </c>
      <c r="BE155" s="3" t="e">
        <v>#REF!</v>
      </c>
    </row>
    <row r="156" spans="1:57" ht="15.75" customHeight="1">
      <c r="A156" s="24"/>
      <c r="B156" s="24"/>
      <c r="C156" s="24"/>
      <c r="D156" s="39"/>
      <c r="O156" s="41"/>
      <c r="P156" s="41"/>
      <c r="Q156" s="41"/>
      <c r="BA156" s="24" t="e">
        <v>#REF!</v>
      </c>
      <c r="BB156" s="24" t="e">
        <v>#REF!</v>
      </c>
      <c r="BC156" s="24" t="e">
        <v>#REF!</v>
      </c>
      <c r="BD156" s="3" t="e">
        <v>#REF!</v>
      </c>
      <c r="BE156" s="3" t="e">
        <v>#REF!</v>
      </c>
    </row>
    <row r="157" spans="1:57" ht="15.75" customHeight="1">
      <c r="A157" s="24"/>
      <c r="B157" s="24"/>
      <c r="C157" s="24"/>
      <c r="D157" s="39"/>
      <c r="O157" s="41"/>
      <c r="P157" s="41"/>
      <c r="Q157" s="41"/>
      <c r="BA157" s="24" t="e">
        <v>#REF!</v>
      </c>
      <c r="BB157" s="24" t="e">
        <v>#REF!</v>
      </c>
      <c r="BC157" s="24" t="e">
        <v>#REF!</v>
      </c>
      <c r="BD157" s="3" t="e">
        <v>#REF!</v>
      </c>
      <c r="BE157" s="3" t="e">
        <v>#REF!</v>
      </c>
    </row>
    <row r="158" spans="1:57" ht="15.75" customHeight="1">
      <c r="A158" s="24"/>
      <c r="B158" s="24"/>
      <c r="C158" s="24"/>
      <c r="D158" s="39"/>
      <c r="O158" s="41"/>
      <c r="P158" s="41"/>
      <c r="Q158" s="41"/>
      <c r="BA158" s="24" t="e">
        <v>#REF!</v>
      </c>
      <c r="BB158" s="24" t="e">
        <v>#REF!</v>
      </c>
      <c r="BC158" s="24" t="e">
        <v>#REF!</v>
      </c>
      <c r="BD158" s="3" t="e">
        <v>#REF!</v>
      </c>
      <c r="BE158" s="3" t="e">
        <v>#REF!</v>
      </c>
    </row>
    <row r="159" spans="1:57" ht="15.75" customHeight="1">
      <c r="A159" s="24"/>
      <c r="B159" s="24"/>
      <c r="C159" s="24"/>
      <c r="D159" s="39"/>
      <c r="O159" s="41"/>
      <c r="P159" s="41"/>
      <c r="Q159" s="41"/>
      <c r="BA159" s="24" t="e">
        <v>#REF!</v>
      </c>
      <c r="BB159" s="24" t="e">
        <v>#REF!</v>
      </c>
      <c r="BC159" s="24" t="e">
        <v>#REF!</v>
      </c>
      <c r="BD159" s="3" t="e">
        <v>#REF!</v>
      </c>
      <c r="BE159" s="3" t="e">
        <v>#REF!</v>
      </c>
    </row>
    <row r="160" spans="1:57" ht="15.75" customHeight="1">
      <c r="A160" s="24"/>
      <c r="B160" s="24"/>
      <c r="C160" s="24"/>
      <c r="D160" s="39"/>
      <c r="O160" s="41"/>
      <c r="P160" s="41"/>
      <c r="Q160" s="41"/>
      <c r="BA160" s="24" t="e">
        <v>#REF!</v>
      </c>
      <c r="BB160" s="24" t="e">
        <v>#REF!</v>
      </c>
      <c r="BC160" s="24" t="e">
        <v>#REF!</v>
      </c>
      <c r="BD160" s="3" t="e">
        <v>#REF!</v>
      </c>
      <c r="BE160" s="3" t="e">
        <v>#REF!</v>
      </c>
    </row>
    <row r="161" spans="1:57" ht="15.75" customHeight="1">
      <c r="A161" s="24"/>
      <c r="B161" s="24"/>
      <c r="C161" s="24"/>
      <c r="D161" s="39"/>
      <c r="O161" s="41"/>
      <c r="P161" s="41"/>
      <c r="Q161" s="41"/>
      <c r="BA161" s="24" t="e">
        <v>#REF!</v>
      </c>
      <c r="BB161" s="24" t="e">
        <v>#REF!</v>
      </c>
      <c r="BC161" s="24" t="e">
        <v>#REF!</v>
      </c>
      <c r="BD161" s="3" t="e">
        <v>#REF!</v>
      </c>
      <c r="BE161" s="3" t="e">
        <v>#REF!</v>
      </c>
    </row>
    <row r="162" spans="1:57" ht="15.75" customHeight="1">
      <c r="A162" s="24"/>
      <c r="B162" s="24"/>
      <c r="C162" s="24"/>
      <c r="D162" s="39"/>
      <c r="O162" s="41"/>
      <c r="P162" s="41"/>
      <c r="Q162" s="41"/>
      <c r="BA162" s="24" t="e">
        <v>#REF!</v>
      </c>
      <c r="BB162" s="24" t="e">
        <v>#REF!</v>
      </c>
      <c r="BC162" s="24" t="e">
        <v>#REF!</v>
      </c>
      <c r="BD162" s="3" t="e">
        <v>#REF!</v>
      </c>
      <c r="BE162" s="3" t="e">
        <v>#REF!</v>
      </c>
    </row>
    <row r="163" spans="1:57" ht="15.75" customHeight="1">
      <c r="A163" s="24"/>
      <c r="B163" s="147"/>
      <c r="C163" s="24"/>
      <c r="D163" s="39"/>
      <c r="BA163" s="96" t="e">
        <v>#REF!</v>
      </c>
      <c r="BB163" s="147" t="e">
        <v>#REF!</v>
      </c>
      <c r="BC163" s="24" t="e">
        <v>#REF!</v>
      </c>
      <c r="BD163" s="3" t="e">
        <v>#REF!</v>
      </c>
      <c r="BE163" s="3" t="e">
        <v>#REF!</v>
      </c>
    </row>
    <row r="164" spans="1:57" ht="15.75" customHeight="1">
      <c r="A164" s="24"/>
      <c r="B164" s="147"/>
      <c r="C164" s="24"/>
      <c r="D164" s="39"/>
      <c r="T164" s="242" t="s">
        <v>76</v>
      </c>
      <c r="U164" s="242" t="s">
        <v>74</v>
      </c>
      <c r="V164" s="243">
        <f>E2</f>
        <v>42002</v>
      </c>
      <c r="W164" s="243">
        <f t="shared" ref="W164:AC164" si="10">F2</f>
        <v>42003</v>
      </c>
      <c r="X164" s="243">
        <f t="shared" si="10"/>
        <v>42004</v>
      </c>
      <c r="Y164" s="243">
        <f t="shared" si="10"/>
        <v>42005</v>
      </c>
      <c r="Z164" s="243">
        <f t="shared" si="10"/>
        <v>42006</v>
      </c>
      <c r="AA164" s="243">
        <f t="shared" si="10"/>
        <v>42007</v>
      </c>
      <c r="AB164" s="243">
        <f t="shared" si="10"/>
        <v>42008</v>
      </c>
      <c r="AC164" s="243" t="str">
        <f t="shared" si="10"/>
        <v>WEEKLY</v>
      </c>
      <c r="AD164" s="243" t="str">
        <f>M2</f>
        <v>LAST</v>
      </c>
      <c r="AE164" s="243" t="str">
        <f t="shared" ref="AE164" si="11">N2</f>
        <v>PREVIOUS</v>
      </c>
      <c r="AF164" s="243" t="str">
        <f t="shared" ref="AF164" si="12">O2</f>
        <v>MONTH</v>
      </c>
      <c r="AG164" s="243" t="str">
        <f t="shared" ref="AG164" si="13">P2</f>
        <v>1-day</v>
      </c>
      <c r="BA164" s="96" t="e">
        <v>#REF!</v>
      </c>
      <c r="BB164" s="147" t="e">
        <v>#REF!</v>
      </c>
      <c r="BC164" s="24" t="e">
        <v>#REF!</v>
      </c>
      <c r="BD164" s="3" t="e">
        <v>#REF!</v>
      </c>
      <c r="BE164" s="3" t="e">
        <v>#REF!</v>
      </c>
    </row>
    <row r="165" spans="1:57" ht="15.75" customHeight="1">
      <c r="A165" s="24"/>
      <c r="B165" s="147"/>
      <c r="C165" s="24"/>
      <c r="D165" s="39"/>
      <c r="T165" s="245">
        <f>C607</f>
        <v>0</v>
      </c>
      <c r="U165" s="246">
        <f>D607</f>
        <v>0</v>
      </c>
      <c r="V165" s="306">
        <f>E607</f>
        <v>0</v>
      </c>
      <c r="W165" s="306">
        <f t="shared" ref="W165:AG165" si="14">F607</f>
        <v>0</v>
      </c>
      <c r="X165" s="306">
        <f t="shared" si="14"/>
        <v>0</v>
      </c>
      <c r="Y165" s="306">
        <f t="shared" si="14"/>
        <v>0</v>
      </c>
      <c r="Z165" s="306">
        <f t="shared" si="14"/>
        <v>0</v>
      </c>
      <c r="AA165" s="306">
        <f t="shared" si="14"/>
        <v>0</v>
      </c>
      <c r="AB165" s="306">
        <f t="shared" si="14"/>
        <v>0</v>
      </c>
      <c r="AC165" s="306">
        <f t="shared" si="14"/>
        <v>0</v>
      </c>
      <c r="AD165" s="306">
        <f t="shared" si="14"/>
        <v>0</v>
      </c>
      <c r="AE165" s="306">
        <f t="shared" si="14"/>
        <v>0</v>
      </c>
      <c r="AF165" s="306">
        <f t="shared" si="14"/>
        <v>0</v>
      </c>
      <c r="AG165" s="306">
        <f t="shared" si="14"/>
        <v>0</v>
      </c>
      <c r="BA165" s="96" t="e">
        <v>#REF!</v>
      </c>
      <c r="BB165" s="147" t="e">
        <v>#REF!</v>
      </c>
      <c r="BC165" s="24" t="e">
        <v>#REF!</v>
      </c>
      <c r="BD165" s="3" t="e">
        <v>#REF!</v>
      </c>
      <c r="BE165" s="3" t="e">
        <v>#REF!</v>
      </c>
    </row>
    <row r="166" spans="1:57" ht="15.75" customHeight="1">
      <c r="A166" s="24"/>
      <c r="B166" s="147"/>
      <c r="C166" s="24"/>
      <c r="D166" s="39"/>
      <c r="BA166" s="96" t="e">
        <v>#REF!</v>
      </c>
      <c r="BB166" s="147" t="e">
        <v>#REF!</v>
      </c>
      <c r="BC166" s="24" t="e">
        <v>#REF!</v>
      </c>
      <c r="BD166" s="3" t="e">
        <v>#REF!</v>
      </c>
      <c r="BE166" s="3" t="e">
        <v>#REF!</v>
      </c>
    </row>
    <row r="167" spans="1:57" ht="15.75" customHeight="1">
      <c r="A167" s="24"/>
      <c r="B167" s="147"/>
      <c r="C167" s="24"/>
      <c r="D167" s="39"/>
      <c r="BA167" s="96" t="e">
        <v>#REF!</v>
      </c>
      <c r="BB167" s="147" t="e">
        <v>#REF!</v>
      </c>
      <c r="BC167" s="24" t="e">
        <v>#REF!</v>
      </c>
      <c r="BD167" s="3" t="e">
        <v>#REF!</v>
      </c>
      <c r="BE167" s="3" t="e">
        <v>#REF!</v>
      </c>
    </row>
    <row r="168" spans="1:57" ht="15.75" customHeight="1">
      <c r="A168" s="24"/>
      <c r="B168" s="147"/>
      <c r="C168" s="24"/>
      <c r="D168" s="39"/>
      <c r="E168" s="40"/>
      <c r="F168" s="40"/>
      <c r="G168" s="40"/>
      <c r="H168" s="40"/>
      <c r="I168" s="40"/>
      <c r="J168" s="40"/>
      <c r="K168" s="40"/>
      <c r="L168" s="40"/>
      <c r="M168" s="40"/>
      <c r="N168" s="41"/>
      <c r="O168" s="41"/>
      <c r="P168" s="41"/>
      <c r="Q168" s="41"/>
      <c r="BA168" s="96" t="e">
        <v>#REF!</v>
      </c>
      <c r="BB168" s="147" t="e">
        <v>#REF!</v>
      </c>
      <c r="BC168" s="24" t="e">
        <v>#REF!</v>
      </c>
      <c r="BD168" s="3" t="e">
        <v>#REF!</v>
      </c>
      <c r="BE168" s="3" t="e">
        <v>#REF!</v>
      </c>
    </row>
    <row r="169" spans="1:57" ht="15.75" customHeight="1">
      <c r="A169" s="24"/>
      <c r="B169" s="147"/>
      <c r="C169" s="24"/>
      <c r="D169" s="39"/>
      <c r="E169" s="40"/>
      <c r="F169" s="40"/>
      <c r="G169" s="40"/>
      <c r="H169" s="40"/>
      <c r="I169" s="40"/>
      <c r="J169" s="40"/>
      <c r="K169" s="40"/>
      <c r="L169" s="40"/>
      <c r="M169" s="40"/>
      <c r="N169" s="41"/>
      <c r="O169" s="41"/>
      <c r="P169" s="41"/>
      <c r="Q169" s="41"/>
      <c r="BA169" s="96" t="e">
        <v>#REF!</v>
      </c>
      <c r="BB169" s="147" t="e">
        <v>#REF!</v>
      </c>
      <c r="BC169" s="24" t="e">
        <v>#REF!</v>
      </c>
      <c r="BD169" s="3" t="e">
        <v>#REF!</v>
      </c>
      <c r="BE169" s="3" t="e">
        <v>#REF!</v>
      </c>
    </row>
    <row r="170" spans="1:57" ht="15.75" customHeight="1">
      <c r="A170" s="24"/>
      <c r="B170" s="147"/>
      <c r="C170" s="24"/>
      <c r="D170" s="39"/>
      <c r="E170" s="40"/>
      <c r="F170" s="40"/>
      <c r="G170" s="40"/>
      <c r="H170" s="40"/>
      <c r="I170" s="40"/>
      <c r="J170" s="40"/>
      <c r="K170" s="40"/>
      <c r="L170" s="40"/>
      <c r="M170" s="40"/>
      <c r="N170" s="41"/>
      <c r="O170" s="41"/>
      <c r="P170" s="41"/>
      <c r="Q170" s="41"/>
      <c r="BA170" s="96" t="e">
        <v>#REF!</v>
      </c>
      <c r="BB170" s="147" t="e">
        <v>#REF!</v>
      </c>
      <c r="BC170" s="24" t="e">
        <v>#REF!</v>
      </c>
      <c r="BD170" s="3" t="e">
        <v>#REF!</v>
      </c>
      <c r="BE170" s="3" t="e">
        <v>#REF!</v>
      </c>
    </row>
    <row r="171" spans="1:57" ht="15.75" customHeight="1">
      <c r="A171" s="24"/>
      <c r="B171" s="147"/>
      <c r="C171" s="24"/>
      <c r="D171" s="39"/>
      <c r="E171" s="40"/>
      <c r="F171" s="40"/>
      <c r="G171" s="40"/>
      <c r="H171" s="40"/>
      <c r="I171" s="40"/>
      <c r="J171" s="40"/>
      <c r="K171" s="40"/>
      <c r="L171" s="40"/>
      <c r="M171" s="40"/>
      <c r="N171" s="41"/>
      <c r="O171" s="41"/>
      <c r="P171" s="41"/>
      <c r="Q171" s="41"/>
      <c r="BA171" s="96" t="e">
        <v>#REF!</v>
      </c>
      <c r="BB171" s="147" t="e">
        <v>#REF!</v>
      </c>
      <c r="BC171" s="24" t="e">
        <v>#REF!</v>
      </c>
      <c r="BD171" s="3" t="e">
        <v>#REF!</v>
      </c>
      <c r="BE171" s="3" t="e">
        <v>#REF!</v>
      </c>
    </row>
    <row r="172" spans="1:57" ht="15.75" customHeight="1">
      <c r="A172" s="24"/>
      <c r="B172" s="147"/>
      <c r="C172" s="24"/>
      <c r="D172" s="39"/>
      <c r="E172" s="40"/>
      <c r="F172" s="40"/>
      <c r="G172" s="40"/>
      <c r="H172" s="40"/>
      <c r="I172" s="40"/>
      <c r="J172" s="40"/>
      <c r="K172" s="40"/>
      <c r="L172" s="40"/>
      <c r="M172" s="40"/>
      <c r="N172" s="41"/>
      <c r="O172" s="41"/>
      <c r="P172" s="41"/>
      <c r="Q172" s="41"/>
      <c r="BA172" s="96" t="e">
        <v>#REF!</v>
      </c>
      <c r="BB172" s="147" t="e">
        <v>#REF!</v>
      </c>
      <c r="BC172" s="24" t="e">
        <v>#REF!</v>
      </c>
      <c r="BD172" s="3" t="e">
        <v>#REF!</v>
      </c>
      <c r="BE172" s="3" t="e">
        <v>#REF!</v>
      </c>
    </row>
    <row r="173" spans="1:57" ht="15.75" customHeight="1">
      <c r="A173" s="24"/>
      <c r="B173" s="147"/>
      <c r="C173" s="24"/>
      <c r="D173" s="39"/>
      <c r="E173" s="40"/>
      <c r="F173" s="40"/>
      <c r="G173" s="40"/>
      <c r="H173" s="40"/>
      <c r="I173" s="40"/>
      <c r="J173" s="40"/>
      <c r="K173" s="40"/>
      <c r="L173" s="40"/>
      <c r="M173" s="40"/>
      <c r="N173" s="41"/>
      <c r="O173" s="41"/>
      <c r="P173" s="41"/>
      <c r="Q173" s="41"/>
      <c r="BA173" s="96" t="e">
        <v>#REF!</v>
      </c>
      <c r="BB173" s="147" t="e">
        <v>#REF!</v>
      </c>
      <c r="BC173" s="24" t="e">
        <v>#REF!</v>
      </c>
      <c r="BD173" s="3" t="e">
        <v>#REF!</v>
      </c>
      <c r="BE173" s="3" t="e">
        <v>#REF!</v>
      </c>
    </row>
    <row r="174" spans="1:57" ht="15.75" customHeight="1">
      <c r="A174" s="24"/>
      <c r="B174" s="147"/>
      <c r="L174" s="3"/>
      <c r="M174" s="3"/>
      <c r="BA174" s="96" t="e">
        <v>#REF!</v>
      </c>
      <c r="BB174" s="147" t="e">
        <v>#REF!</v>
      </c>
      <c r="BC174" s="3" t="e">
        <v>#REF!</v>
      </c>
      <c r="BD174" s="3" t="e">
        <v>#REF!</v>
      </c>
      <c r="BE174" s="3" t="e">
        <v>#REF!</v>
      </c>
    </row>
    <row r="175" spans="1:57" ht="15.75" customHeight="1">
      <c r="A175" s="24"/>
      <c r="B175" s="147"/>
      <c r="L175" s="3"/>
      <c r="M175" s="3"/>
      <c r="BA175" s="96" t="e">
        <v>#REF!</v>
      </c>
      <c r="BB175" s="147" t="e">
        <v>#REF!</v>
      </c>
      <c r="BC175" s="3" t="e">
        <v>#REF!</v>
      </c>
      <c r="BD175" s="3" t="e">
        <v>#REF!</v>
      </c>
      <c r="BE175" s="3" t="e">
        <v>#REF!</v>
      </c>
    </row>
    <row r="176" spans="1:57" ht="15.75" customHeight="1">
      <c r="A176" s="24"/>
      <c r="B176" s="147"/>
      <c r="L176" s="3"/>
      <c r="M176" s="3"/>
      <c r="BA176" s="96" t="e">
        <v>#REF!</v>
      </c>
      <c r="BB176" s="147" t="e">
        <v>#REF!</v>
      </c>
      <c r="BC176" s="3" t="e">
        <v>#REF!</v>
      </c>
      <c r="BD176" s="3" t="e">
        <v>#REF!</v>
      </c>
      <c r="BE176" s="3" t="e">
        <v>#REF!</v>
      </c>
    </row>
    <row r="177" spans="1:57" ht="15.75" customHeight="1">
      <c r="A177" s="24"/>
      <c r="B177" s="147"/>
      <c r="L177" s="3"/>
      <c r="M177" s="3"/>
      <c r="BA177" s="96" t="e">
        <v>#REF!</v>
      </c>
      <c r="BB177" s="147" t="e">
        <v>#REF!</v>
      </c>
      <c r="BC177" s="3" t="e">
        <v>#REF!</v>
      </c>
      <c r="BD177" s="3" t="e">
        <v>#REF!</v>
      </c>
      <c r="BE177" s="3" t="e">
        <v>#REF!</v>
      </c>
    </row>
    <row r="178" spans="1:57" ht="15.75" customHeight="1">
      <c r="A178" s="24"/>
      <c r="B178" s="147"/>
      <c r="L178" s="3"/>
      <c r="M178" s="3"/>
      <c r="BA178" s="96" t="e">
        <v>#REF!</v>
      </c>
      <c r="BB178" s="147" t="e">
        <v>#REF!</v>
      </c>
      <c r="BC178" s="3" t="e">
        <v>#REF!</v>
      </c>
      <c r="BD178" s="3" t="e">
        <v>#REF!</v>
      </c>
      <c r="BE178" s="3" t="e">
        <v>#REF!</v>
      </c>
    </row>
    <row r="179" spans="1:57" ht="15.75" customHeight="1">
      <c r="A179" s="24"/>
      <c r="B179" s="147"/>
      <c r="L179" s="3"/>
      <c r="M179" s="3"/>
      <c r="BA179" s="96" t="e">
        <v>#REF!</v>
      </c>
      <c r="BB179" s="147" t="e">
        <v>#REF!</v>
      </c>
      <c r="BC179" s="3" t="e">
        <v>#REF!</v>
      </c>
      <c r="BD179" s="3" t="e">
        <v>#REF!</v>
      </c>
      <c r="BE179" s="3" t="e">
        <v>#REF!</v>
      </c>
    </row>
    <row r="180" spans="1:57" ht="15.75" customHeight="1">
      <c r="A180" s="24"/>
      <c r="B180" s="147"/>
      <c r="L180" s="3"/>
      <c r="M180" s="3"/>
      <c r="BA180" s="96" t="e">
        <v>#REF!</v>
      </c>
      <c r="BB180" s="147" t="e">
        <v>#REF!</v>
      </c>
      <c r="BC180" s="3" t="e">
        <v>#REF!</v>
      </c>
      <c r="BD180" s="3" t="e">
        <v>#REF!</v>
      </c>
      <c r="BE180" s="3" t="e">
        <v>#REF!</v>
      </c>
    </row>
    <row r="181" spans="1:57" ht="15.75" customHeight="1">
      <c r="A181" s="24"/>
      <c r="B181" s="147"/>
      <c r="L181" s="3"/>
      <c r="M181" s="3"/>
      <c r="O181" s="359" t="s">
        <v>75</v>
      </c>
      <c r="P181" s="360"/>
      <c r="T181" s="242" t="s">
        <v>76</v>
      </c>
      <c r="U181" s="242" t="s">
        <v>74</v>
      </c>
      <c r="V181" s="243">
        <f t="shared" ref="V181:AB181" si="15">E2</f>
        <v>42002</v>
      </c>
      <c r="W181" s="243">
        <f t="shared" si="15"/>
        <v>42003</v>
      </c>
      <c r="X181" s="243">
        <f t="shared" si="15"/>
        <v>42004</v>
      </c>
      <c r="Y181" s="243">
        <f t="shared" si="15"/>
        <v>42005</v>
      </c>
      <c r="Z181" s="243">
        <f t="shared" si="15"/>
        <v>42006</v>
      </c>
      <c r="AA181" s="243">
        <f t="shared" si="15"/>
        <v>42007</v>
      </c>
      <c r="AB181" s="243">
        <f t="shared" si="15"/>
        <v>42008</v>
      </c>
      <c r="AC181" s="244" t="s">
        <v>75</v>
      </c>
      <c r="AD181" s="244"/>
      <c r="AE181" s="244"/>
      <c r="AF181" s="244"/>
      <c r="AG181" s="244"/>
      <c r="BA181" s="96" t="e">
        <v>#REF!</v>
      </c>
      <c r="BB181" s="147" t="e">
        <v>#REF!</v>
      </c>
      <c r="BC181" s="3" t="e">
        <v>#REF!</v>
      </c>
      <c r="BD181" s="3" t="e">
        <v>#REF!</v>
      </c>
      <c r="BE181" s="3" t="e">
        <v>#REF!</v>
      </c>
    </row>
    <row r="182" spans="1:57" ht="15.75" customHeight="1">
      <c r="A182" s="24"/>
      <c r="B182" s="147"/>
      <c r="L182" s="3"/>
      <c r="M182" s="3"/>
      <c r="O182" s="135">
        <v>2015</v>
      </c>
      <c r="P182" s="136">
        <f>AC182</f>
        <v>0</v>
      </c>
      <c r="T182" s="245" t="str">
        <f>C334</f>
        <v>TOTAL FOOD &amp; BEVERAGE REVENUE  (€)</v>
      </c>
      <c r="U182" s="246">
        <v>0</v>
      </c>
      <c r="V182" s="246">
        <f>E334</f>
        <v>14004</v>
      </c>
      <c r="W182" s="246">
        <f t="shared" ref="W182:AB182" si="16">F334</f>
        <v>0</v>
      </c>
      <c r="X182" s="246">
        <f t="shared" si="16"/>
        <v>0</v>
      </c>
      <c r="Y182" s="246">
        <f t="shared" si="16"/>
        <v>0</v>
      </c>
      <c r="Z182" s="246">
        <f t="shared" si="16"/>
        <v>0</v>
      </c>
      <c r="AA182" s="246">
        <f t="shared" si="16"/>
        <v>0</v>
      </c>
      <c r="AB182" s="246">
        <f t="shared" si="16"/>
        <v>0</v>
      </c>
      <c r="AC182" s="246">
        <f>O334</f>
        <v>0</v>
      </c>
      <c r="AD182" s="247">
        <v>35</v>
      </c>
      <c r="AE182" s="247"/>
      <c r="AF182" s="247"/>
      <c r="AG182" s="247"/>
      <c r="BA182" s="96" t="e">
        <v>#REF!</v>
      </c>
      <c r="BB182" s="147" t="e">
        <v>#REF!</v>
      </c>
      <c r="BC182" s="3" t="e">
        <v>#REF!</v>
      </c>
      <c r="BD182" s="3" t="e">
        <v>#REF!</v>
      </c>
      <c r="BE182" s="3" t="e">
        <v>#REF!</v>
      </c>
    </row>
    <row r="183" spans="1:57" ht="15.75" customHeight="1">
      <c r="A183" s="24"/>
      <c r="B183" s="147"/>
      <c r="L183" s="3"/>
      <c r="M183" s="3"/>
      <c r="O183" s="137">
        <v>2014</v>
      </c>
      <c r="P183" s="138">
        <f>AC183</f>
        <v>350</v>
      </c>
      <c r="T183" s="248"/>
      <c r="U183" s="248">
        <v>0</v>
      </c>
      <c r="V183" s="249">
        <v>3220142.46</v>
      </c>
      <c r="W183" s="249">
        <v>3220142.46</v>
      </c>
      <c r="X183" s="249">
        <v>3290746.09</v>
      </c>
      <c r="Y183" s="249">
        <v>3290746.09</v>
      </c>
      <c r="Z183" s="249">
        <v>3156812.09</v>
      </c>
      <c r="AA183" s="249">
        <v>2943959.2</v>
      </c>
      <c r="AB183" s="249">
        <v>2497138.2000000002</v>
      </c>
      <c r="AC183" s="249">
        <v>350</v>
      </c>
      <c r="AD183" s="249"/>
      <c r="AE183" s="249"/>
      <c r="AF183" s="249"/>
      <c r="AG183" s="249"/>
      <c r="BA183" s="96" t="e">
        <v>#REF!</v>
      </c>
      <c r="BB183" s="147" t="e">
        <v>#REF!</v>
      </c>
      <c r="BC183" s="3" t="e">
        <v>#REF!</v>
      </c>
      <c r="BD183" s="3" t="e">
        <v>#REF!</v>
      </c>
      <c r="BE183" s="3" t="e">
        <v>#REF!</v>
      </c>
    </row>
    <row r="184" spans="1:57" ht="15.75" customHeight="1">
      <c r="A184" s="24"/>
      <c r="B184" s="147"/>
      <c r="L184" s="3"/>
      <c r="M184" s="3"/>
      <c r="O184" s="139">
        <v>2013</v>
      </c>
      <c r="P184" s="140">
        <f>AC184</f>
        <v>275</v>
      </c>
      <c r="T184" s="250"/>
      <c r="U184" s="250">
        <v>0</v>
      </c>
      <c r="V184" s="251">
        <v>2515114.27</v>
      </c>
      <c r="W184" s="251">
        <v>2538840.27</v>
      </c>
      <c r="X184" s="251">
        <v>2835713.27</v>
      </c>
      <c r="Y184" s="251">
        <v>2644752.2200000002</v>
      </c>
      <c r="Z184" s="251">
        <f>2644752.22-23295</f>
        <v>2621457.2200000002</v>
      </c>
      <c r="AA184" s="251">
        <f>542889.61+1881944.79</f>
        <v>2424834.4</v>
      </c>
      <c r="AB184" s="251">
        <f>2720887.4</f>
        <v>2720887.4</v>
      </c>
      <c r="AC184" s="251">
        <v>275</v>
      </c>
      <c r="AD184" s="251"/>
      <c r="AE184" s="251"/>
      <c r="AF184" s="251"/>
      <c r="AG184" s="251"/>
      <c r="BA184" s="96" t="e">
        <v>#REF!</v>
      </c>
      <c r="BB184" s="147" t="e">
        <v>#REF!</v>
      </c>
      <c r="BC184" s="3" t="e">
        <v>#REF!</v>
      </c>
      <c r="BD184" s="3" t="e">
        <v>#REF!</v>
      </c>
      <c r="BE184" s="3" t="e">
        <v>#REF!</v>
      </c>
    </row>
    <row r="185" spans="1:57" ht="15.75" customHeight="1">
      <c r="A185" s="24"/>
      <c r="B185" s="147"/>
      <c r="D185" s="39"/>
      <c r="L185" s="3"/>
      <c r="M185" s="3"/>
      <c r="O185" s="141">
        <v>2016</v>
      </c>
      <c r="P185" s="142">
        <f>AC185</f>
        <v>0</v>
      </c>
      <c r="T185" s="252" t="str">
        <f>C433</f>
        <v>TOTAL REV F&amp;B per  m²</v>
      </c>
      <c r="U185" s="253">
        <v>0</v>
      </c>
      <c r="V185" s="252">
        <f>E433</f>
        <v>0</v>
      </c>
      <c r="W185" s="252">
        <f t="shared" ref="W185:AB185" si="17">F433</f>
        <v>0</v>
      </c>
      <c r="X185" s="252">
        <f t="shared" si="17"/>
        <v>0</v>
      </c>
      <c r="Y185" s="252">
        <f t="shared" si="17"/>
        <v>0</v>
      </c>
      <c r="Z185" s="252">
        <f t="shared" si="17"/>
        <v>0</v>
      </c>
      <c r="AA185" s="252">
        <f t="shared" si="17"/>
        <v>0</v>
      </c>
      <c r="AB185" s="252">
        <f t="shared" si="17"/>
        <v>0</v>
      </c>
      <c r="AC185" s="252">
        <f>O433</f>
        <v>0</v>
      </c>
      <c r="AD185" s="254"/>
      <c r="AE185" s="254"/>
      <c r="AF185" s="254"/>
      <c r="AG185" s="254"/>
      <c r="BA185" s="96" t="e">
        <v>#REF!</v>
      </c>
      <c r="BB185" s="147" t="e">
        <v>#REF!</v>
      </c>
      <c r="BC185" s="3" t="e">
        <v>#REF!</v>
      </c>
      <c r="BD185" s="3" t="e">
        <v>#REF!</v>
      </c>
      <c r="BE185" s="3" t="e">
        <v>#REF!</v>
      </c>
    </row>
    <row r="186" spans="1:57" ht="25.5" customHeight="1">
      <c r="A186" s="24"/>
      <c r="C186" s="156" t="s">
        <v>71</v>
      </c>
      <c r="D186" s="156"/>
      <c r="E186" s="156"/>
      <c r="F186" s="40"/>
      <c r="G186" s="40"/>
      <c r="K186" s="40"/>
      <c r="L186" s="40"/>
      <c r="M186" s="40"/>
      <c r="N186" s="41"/>
      <c r="O186" s="41"/>
      <c r="P186" s="41"/>
      <c r="Q186" s="41"/>
      <c r="BA186" s="357" t="e">
        <v>#REF!</v>
      </c>
      <c r="BB186" s="357" t="e">
        <v>#REF!</v>
      </c>
      <c r="BC186" s="357" t="e">
        <v>#REF!</v>
      </c>
      <c r="BD186" s="3" t="e">
        <v>#REF!</v>
      </c>
      <c r="BE186" s="3" t="e">
        <v>#REF!</v>
      </c>
    </row>
    <row r="187" spans="1:57" ht="15.75" customHeight="1">
      <c r="A187" s="24"/>
      <c r="B187" s="156"/>
      <c r="C187" s="156"/>
      <c r="D187" s="156"/>
      <c r="E187" s="156"/>
      <c r="F187" s="40"/>
      <c r="G187" s="40"/>
      <c r="H187" s="40"/>
      <c r="I187" s="40"/>
      <c r="J187" s="40"/>
      <c r="K187" s="40"/>
      <c r="L187" s="40"/>
      <c r="M187" s="40"/>
      <c r="N187" s="41"/>
      <c r="O187" s="41"/>
      <c r="P187" s="134"/>
      <c r="Q187" s="41"/>
      <c r="BA187" s="357" t="e">
        <v>#REF!</v>
      </c>
      <c r="BB187" s="357" t="e">
        <v>#REF!</v>
      </c>
      <c r="BC187" s="357" t="e">
        <v>#REF!</v>
      </c>
      <c r="BD187" s="3" t="e">
        <v>#REF!</v>
      </c>
      <c r="BE187" s="3" t="e">
        <v>#REF!</v>
      </c>
    </row>
    <row r="188" spans="1:57" ht="15.75" customHeight="1">
      <c r="A188" s="24"/>
      <c r="B188" s="147"/>
      <c r="C188" s="24"/>
      <c r="D188" s="39"/>
      <c r="J188" s="41" t="s">
        <v>72</v>
      </c>
      <c r="M188" s="40"/>
      <c r="N188" s="41"/>
      <c r="O188" s="41"/>
      <c r="P188" s="41"/>
      <c r="Q188" s="41"/>
      <c r="BA188" s="96" t="e">
        <v>#REF!</v>
      </c>
      <c r="BB188" s="147" t="e">
        <v>#REF!</v>
      </c>
      <c r="BC188" s="24" t="e">
        <v>#REF!</v>
      </c>
      <c r="BD188" s="3" t="e">
        <v>#REF!</v>
      </c>
      <c r="BE188" s="3" t="e">
        <v>#REF!</v>
      </c>
    </row>
    <row r="189" spans="1:57" ht="15.75" customHeight="1">
      <c r="A189" s="24"/>
      <c r="B189" s="147"/>
      <c r="C189" s="24"/>
      <c r="D189" s="39"/>
      <c r="M189" s="40"/>
      <c r="N189" s="41"/>
      <c r="O189" s="41"/>
      <c r="P189" s="41"/>
      <c r="Q189" s="41"/>
      <c r="BA189" s="96" t="e">
        <v>#REF!</v>
      </c>
      <c r="BB189" s="147" t="e">
        <v>#REF!</v>
      </c>
      <c r="BC189" s="24" t="e">
        <v>#REF!</v>
      </c>
      <c r="BD189" s="3" t="e">
        <v>#REF!</v>
      </c>
      <c r="BE189" s="3" t="e">
        <v>#REF!</v>
      </c>
    </row>
    <row r="190" spans="1:57" ht="15.75" customHeight="1">
      <c r="A190" s="24"/>
      <c r="B190" s="147"/>
      <c r="C190" s="24"/>
      <c r="D190" s="39"/>
      <c r="M190" s="40"/>
      <c r="N190" s="41"/>
      <c r="O190" s="41"/>
      <c r="P190" s="41"/>
      <c r="Q190" s="41"/>
      <c r="BA190" s="96" t="e">
        <v>#REF!</v>
      </c>
      <c r="BB190" s="147" t="e">
        <v>#REF!</v>
      </c>
      <c r="BC190" s="24" t="e">
        <v>#REF!</v>
      </c>
      <c r="BD190" s="3" t="e">
        <v>#REF!</v>
      </c>
      <c r="BE190" s="3" t="e">
        <v>#REF!</v>
      </c>
    </row>
    <row r="191" spans="1:57" ht="15.75" customHeight="1">
      <c r="A191" s="24"/>
      <c r="B191" s="147"/>
      <c r="C191" s="24"/>
      <c r="D191" s="39"/>
      <c r="M191" s="40"/>
      <c r="N191" s="41"/>
      <c r="O191" s="41"/>
      <c r="P191" s="41"/>
      <c r="Q191" s="41"/>
      <c r="BA191" s="96" t="e">
        <v>#REF!</v>
      </c>
      <c r="BB191" s="147" t="e">
        <v>#REF!</v>
      </c>
      <c r="BC191" s="24" t="e">
        <v>#REF!</v>
      </c>
      <c r="BD191" s="3" t="e">
        <v>#REF!</v>
      </c>
      <c r="BE191" s="3" t="e">
        <v>#REF!</v>
      </c>
    </row>
    <row r="192" spans="1:57" ht="15.75" customHeight="1">
      <c r="A192" s="24"/>
      <c r="B192" s="147"/>
      <c r="C192" s="24"/>
      <c r="D192" s="39"/>
      <c r="M192" s="40"/>
      <c r="N192" s="41"/>
      <c r="O192" s="41"/>
      <c r="P192" s="41"/>
      <c r="Q192" s="41"/>
      <c r="BA192" s="96" t="e">
        <v>#REF!</v>
      </c>
      <c r="BB192" s="147" t="e">
        <v>#REF!</v>
      </c>
      <c r="BC192" s="24" t="e">
        <v>#REF!</v>
      </c>
      <c r="BD192" s="3" t="e">
        <v>#REF!</v>
      </c>
      <c r="BE192" s="3" t="e">
        <v>#REF!</v>
      </c>
    </row>
    <row r="193" spans="1:57" ht="15.75" customHeight="1">
      <c r="A193" s="24"/>
      <c r="B193" s="147"/>
      <c r="C193" s="24"/>
      <c r="D193" s="39"/>
      <c r="M193" s="40"/>
      <c r="N193" s="41"/>
      <c r="O193" s="41"/>
      <c r="P193" s="41"/>
      <c r="Q193" s="41"/>
      <c r="BA193" s="96" t="e">
        <v>#REF!</v>
      </c>
      <c r="BB193" s="147" t="e">
        <v>#REF!</v>
      </c>
      <c r="BC193" s="24" t="e">
        <v>#REF!</v>
      </c>
      <c r="BD193" s="3" t="e">
        <v>#REF!</v>
      </c>
      <c r="BE193" s="3" t="e">
        <v>#REF!</v>
      </c>
    </row>
    <row r="194" spans="1:57" ht="15.75" customHeight="1">
      <c r="A194" s="24"/>
      <c r="B194" s="147"/>
      <c r="C194" s="24"/>
      <c r="D194" s="39"/>
      <c r="M194" s="40"/>
      <c r="N194" s="41"/>
      <c r="O194" s="41"/>
      <c r="P194" s="41"/>
      <c r="Q194" s="41"/>
      <c r="BA194" s="96" t="e">
        <v>#REF!</v>
      </c>
      <c r="BB194" s="147" t="e">
        <v>#REF!</v>
      </c>
      <c r="BC194" s="24" t="e">
        <v>#REF!</v>
      </c>
      <c r="BD194" s="3" t="e">
        <v>#REF!</v>
      </c>
      <c r="BE194" s="3" t="e">
        <v>#REF!</v>
      </c>
    </row>
    <row r="195" spans="1:57" ht="15.75" customHeight="1">
      <c r="A195" s="24"/>
      <c r="B195" s="147"/>
      <c r="C195" s="24"/>
      <c r="D195" s="39"/>
      <c r="M195" s="40"/>
      <c r="N195" s="41"/>
      <c r="O195" s="41"/>
      <c r="P195" s="41"/>
      <c r="Q195" s="41"/>
      <c r="BA195" s="96" t="e">
        <v>#REF!</v>
      </c>
      <c r="BB195" s="147" t="e">
        <v>#REF!</v>
      </c>
      <c r="BC195" s="24" t="e">
        <v>#REF!</v>
      </c>
      <c r="BD195" s="3" t="e">
        <v>#REF!</v>
      </c>
      <c r="BE195" s="3" t="e">
        <v>#REF!</v>
      </c>
    </row>
    <row r="196" spans="1:57" ht="15.75" customHeight="1">
      <c r="A196" s="24"/>
      <c r="B196" s="147"/>
      <c r="C196" s="24"/>
      <c r="D196" s="39"/>
      <c r="M196" s="40"/>
      <c r="N196" s="41"/>
      <c r="O196" s="41"/>
      <c r="P196" s="41"/>
      <c r="Q196" s="41"/>
      <c r="BA196" s="96" t="e">
        <v>#REF!</v>
      </c>
      <c r="BB196" s="147" t="e">
        <v>#REF!</v>
      </c>
      <c r="BC196" s="24" t="e">
        <v>#REF!</v>
      </c>
      <c r="BD196" s="3" t="e">
        <v>#REF!</v>
      </c>
      <c r="BE196" s="3" t="e">
        <v>#REF!</v>
      </c>
    </row>
    <row r="197" spans="1:57" ht="15.75" customHeight="1">
      <c r="A197" s="24"/>
      <c r="B197" s="147"/>
      <c r="C197" s="24"/>
      <c r="D197" s="39"/>
      <c r="M197" s="40"/>
      <c r="N197" s="41"/>
      <c r="O197" s="41"/>
      <c r="P197" s="41"/>
      <c r="Q197" s="41"/>
      <c r="BA197" s="96" t="e">
        <v>#REF!</v>
      </c>
      <c r="BB197" s="147" t="e">
        <v>#REF!</v>
      </c>
      <c r="BC197" s="24" t="e">
        <v>#REF!</v>
      </c>
      <c r="BD197" s="3" t="e">
        <v>#REF!</v>
      </c>
      <c r="BE197" s="3" t="e">
        <v>#REF!</v>
      </c>
    </row>
    <row r="198" spans="1:57" ht="15.75" customHeight="1">
      <c r="A198" s="24"/>
      <c r="B198" s="147"/>
      <c r="C198" s="24"/>
      <c r="D198" s="39"/>
      <c r="M198" s="40"/>
      <c r="N198" s="41"/>
      <c r="O198" s="41"/>
      <c r="P198" s="41"/>
      <c r="Q198" s="41"/>
      <c r="BA198" s="96" t="e">
        <v>#REF!</v>
      </c>
      <c r="BB198" s="147" t="e">
        <v>#REF!</v>
      </c>
      <c r="BC198" s="24" t="e">
        <v>#REF!</v>
      </c>
      <c r="BD198" s="3" t="e">
        <v>#REF!</v>
      </c>
      <c r="BE198" s="3" t="e">
        <v>#REF!</v>
      </c>
    </row>
    <row r="199" spans="1:57" ht="15.75" customHeight="1">
      <c r="A199" s="24"/>
      <c r="B199" s="147"/>
      <c r="C199" s="24"/>
      <c r="D199" s="39"/>
      <c r="M199" s="40"/>
      <c r="N199" s="41"/>
      <c r="O199" s="41"/>
      <c r="P199" s="41"/>
      <c r="Q199" s="41"/>
      <c r="BA199" s="96" t="e">
        <v>#REF!</v>
      </c>
      <c r="BB199" s="147" t="e">
        <v>#REF!</v>
      </c>
      <c r="BC199" s="24" t="e">
        <v>#REF!</v>
      </c>
      <c r="BD199" s="3" t="e">
        <v>#REF!</v>
      </c>
      <c r="BE199" s="3" t="e">
        <v>#REF!</v>
      </c>
    </row>
    <row r="200" spans="1:57" ht="15.75" customHeight="1">
      <c r="A200" s="24"/>
      <c r="B200" s="147"/>
      <c r="C200" s="24"/>
      <c r="D200" s="39"/>
      <c r="M200" s="40"/>
      <c r="N200" s="41"/>
      <c r="O200" s="41"/>
      <c r="P200" s="41"/>
      <c r="Q200" s="41"/>
      <c r="BA200" s="96" t="e">
        <v>#REF!</v>
      </c>
      <c r="BB200" s="147" t="e">
        <v>#REF!</v>
      </c>
      <c r="BC200" s="24" t="e">
        <v>#REF!</v>
      </c>
      <c r="BD200" s="3" t="e">
        <v>#REF!</v>
      </c>
      <c r="BE200" s="3" t="e">
        <v>#REF!</v>
      </c>
    </row>
    <row r="201" spans="1:57" ht="15.75" customHeight="1">
      <c r="A201" s="24"/>
      <c r="B201" s="147"/>
      <c r="C201" s="24"/>
      <c r="D201" s="39"/>
      <c r="M201" s="40"/>
      <c r="N201" s="41"/>
      <c r="O201" s="41"/>
      <c r="P201" s="41"/>
      <c r="Q201" s="41"/>
      <c r="BA201" s="96" t="e">
        <v>#REF!</v>
      </c>
      <c r="BB201" s="147" t="e">
        <v>#REF!</v>
      </c>
      <c r="BC201" s="24" t="e">
        <v>#REF!</v>
      </c>
      <c r="BD201" s="3" t="e">
        <v>#REF!</v>
      </c>
      <c r="BE201" s="3" t="e">
        <v>#REF!</v>
      </c>
    </row>
    <row r="202" spans="1:57" ht="15.75" customHeight="1">
      <c r="A202" s="24"/>
      <c r="B202" s="147"/>
      <c r="C202" s="24"/>
      <c r="D202" s="39"/>
      <c r="M202" s="40"/>
      <c r="N202" s="41"/>
      <c r="O202" s="41"/>
      <c r="P202" s="41"/>
      <c r="Q202" s="41"/>
      <c r="BA202" s="96" t="e">
        <v>#REF!</v>
      </c>
      <c r="BB202" s="147" t="e">
        <v>#REF!</v>
      </c>
      <c r="BC202" s="24" t="e">
        <v>#REF!</v>
      </c>
      <c r="BD202" s="3" t="e">
        <v>#REF!</v>
      </c>
      <c r="BE202" s="3" t="e">
        <v>#REF!</v>
      </c>
    </row>
    <row r="203" spans="1:57" ht="15.75" customHeight="1">
      <c r="A203" s="24"/>
      <c r="B203" s="147"/>
      <c r="C203" s="24"/>
      <c r="D203" s="39"/>
      <c r="M203" s="40"/>
      <c r="N203" s="41"/>
      <c r="O203" s="41"/>
      <c r="P203" s="41"/>
      <c r="Q203" s="41"/>
      <c r="BA203" s="96" t="e">
        <v>#REF!</v>
      </c>
      <c r="BB203" s="147" t="e">
        <v>#REF!</v>
      </c>
      <c r="BC203" s="24" t="e">
        <v>#REF!</v>
      </c>
      <c r="BD203" s="3" t="e">
        <v>#REF!</v>
      </c>
      <c r="BE203" s="3" t="e">
        <v>#REF!</v>
      </c>
    </row>
    <row r="204" spans="1:57" ht="15.75" customHeight="1">
      <c r="A204" s="24"/>
      <c r="B204" s="147"/>
      <c r="C204" s="24"/>
      <c r="D204" s="39"/>
      <c r="M204" s="40"/>
      <c r="N204" s="41"/>
      <c r="O204" s="41"/>
      <c r="P204" s="41"/>
      <c r="Q204" s="41"/>
      <c r="BA204" s="96" t="e">
        <v>#REF!</v>
      </c>
      <c r="BB204" s="147" t="e">
        <v>#REF!</v>
      </c>
      <c r="BC204" s="24" t="e">
        <v>#REF!</v>
      </c>
      <c r="BD204" s="3" t="e">
        <v>#REF!</v>
      </c>
      <c r="BE204" s="3" t="e">
        <v>#REF!</v>
      </c>
    </row>
    <row r="205" spans="1:57" ht="15.75" customHeight="1">
      <c r="A205" s="24"/>
      <c r="B205" s="147"/>
      <c r="C205" s="24"/>
      <c r="D205" s="39"/>
      <c r="M205" s="40"/>
      <c r="N205" s="41"/>
      <c r="O205" s="41"/>
      <c r="P205" s="41"/>
      <c r="Q205" s="41"/>
      <c r="BA205" s="96" t="e">
        <v>#REF!</v>
      </c>
      <c r="BB205" s="147" t="e">
        <v>#REF!</v>
      </c>
      <c r="BC205" s="24" t="e">
        <v>#REF!</v>
      </c>
      <c r="BD205" s="3" t="e">
        <v>#REF!</v>
      </c>
      <c r="BE205" s="3" t="e">
        <v>#REF!</v>
      </c>
    </row>
    <row r="206" spans="1:57" ht="15.75" customHeight="1">
      <c r="A206" s="24"/>
      <c r="B206" s="147"/>
      <c r="C206" s="24"/>
      <c r="D206" s="39"/>
      <c r="M206" s="40"/>
      <c r="N206" s="41"/>
      <c r="O206" s="41"/>
      <c r="P206" s="41"/>
      <c r="Q206" s="41"/>
      <c r="BA206" s="96" t="e">
        <v>#REF!</v>
      </c>
      <c r="BB206" s="147" t="e">
        <v>#REF!</v>
      </c>
      <c r="BC206" s="24" t="e">
        <v>#REF!</v>
      </c>
      <c r="BD206" s="3" t="e">
        <v>#REF!</v>
      </c>
      <c r="BE206" s="3" t="e">
        <v>#REF!</v>
      </c>
    </row>
    <row r="207" spans="1:57" ht="15.75" customHeight="1">
      <c r="A207" s="24"/>
      <c r="B207" s="147"/>
      <c r="C207" s="24"/>
      <c r="D207" s="39"/>
      <c r="M207" s="40"/>
      <c r="N207" s="41"/>
      <c r="O207" s="41"/>
      <c r="P207" s="41"/>
      <c r="Q207" s="41"/>
      <c r="BA207" s="96" t="e">
        <v>#REF!</v>
      </c>
      <c r="BB207" s="147" t="e">
        <v>#REF!</v>
      </c>
      <c r="BC207" s="24" t="e">
        <v>#REF!</v>
      </c>
      <c r="BD207" s="3" t="e">
        <v>#REF!</v>
      </c>
      <c r="BE207" s="3" t="e">
        <v>#REF!</v>
      </c>
    </row>
    <row r="208" spans="1:57" ht="15.75" customHeight="1">
      <c r="A208" s="24"/>
      <c r="B208" s="147"/>
      <c r="C208" s="24"/>
      <c r="D208" s="39"/>
      <c r="M208" s="40"/>
      <c r="N208" s="41"/>
      <c r="O208" s="41"/>
      <c r="P208" s="41"/>
      <c r="Q208" s="41"/>
      <c r="BA208" s="96" t="e">
        <v>#REF!</v>
      </c>
      <c r="BB208" s="147" t="e">
        <v>#REF!</v>
      </c>
      <c r="BC208" s="24" t="e">
        <v>#REF!</v>
      </c>
      <c r="BD208" s="3" t="e">
        <v>#REF!</v>
      </c>
      <c r="BE208" s="3" t="e">
        <v>#REF!</v>
      </c>
    </row>
    <row r="209" spans="1:57" ht="15.75" customHeight="1">
      <c r="A209" s="24"/>
      <c r="B209" s="147"/>
      <c r="C209" s="24"/>
      <c r="D209" s="39"/>
      <c r="M209" s="40"/>
      <c r="N209" s="41"/>
      <c r="O209" s="41"/>
      <c r="P209" s="41"/>
      <c r="Q209" s="41"/>
      <c r="BA209" s="96" t="e">
        <v>#REF!</v>
      </c>
      <c r="BB209" s="147" t="e">
        <v>#REF!</v>
      </c>
      <c r="BC209" s="24" t="e">
        <v>#REF!</v>
      </c>
      <c r="BD209" s="3" t="e">
        <v>#REF!</v>
      </c>
      <c r="BE209" s="3" t="e">
        <v>#REF!</v>
      </c>
    </row>
    <row r="210" spans="1:57" ht="15.75" customHeight="1">
      <c r="A210" s="24"/>
      <c r="B210" s="147"/>
      <c r="C210" s="24"/>
      <c r="D210" s="39"/>
      <c r="M210" s="40"/>
      <c r="N210" s="41"/>
      <c r="O210" s="41"/>
      <c r="P210" s="41"/>
      <c r="Q210" s="41"/>
      <c r="BA210" s="96" t="e">
        <v>#REF!</v>
      </c>
      <c r="BB210" s="147" t="e">
        <v>#REF!</v>
      </c>
      <c r="BC210" s="24" t="e">
        <v>#REF!</v>
      </c>
      <c r="BD210" s="3" t="e">
        <v>#REF!</v>
      </c>
      <c r="BE210" s="3" t="e">
        <v>#REF!</v>
      </c>
    </row>
    <row r="211" spans="1:57" ht="15.75" customHeight="1">
      <c r="A211" s="24"/>
      <c r="B211" s="147"/>
      <c r="C211" s="24"/>
      <c r="D211" s="39"/>
      <c r="M211" s="40"/>
      <c r="N211" s="41"/>
      <c r="O211" s="41"/>
      <c r="P211" s="41"/>
      <c r="Q211" s="41"/>
      <c r="BA211" s="96" t="e">
        <v>#REF!</v>
      </c>
      <c r="BB211" s="147" t="e">
        <v>#REF!</v>
      </c>
      <c r="BC211" s="24" t="e">
        <v>#REF!</v>
      </c>
      <c r="BD211" s="3" t="e">
        <v>#REF!</v>
      </c>
      <c r="BE211" s="3" t="e">
        <v>#REF!</v>
      </c>
    </row>
    <row r="212" spans="1:57" ht="15.75" customHeight="1">
      <c r="A212" s="24"/>
      <c r="B212" s="147"/>
      <c r="C212" s="24"/>
      <c r="D212" s="39"/>
      <c r="M212" s="40"/>
      <c r="N212" s="41"/>
      <c r="O212" s="41"/>
      <c r="P212" s="41"/>
      <c r="Q212" s="41"/>
      <c r="BA212" s="96" t="e">
        <v>#REF!</v>
      </c>
      <c r="BB212" s="147" t="e">
        <v>#REF!</v>
      </c>
      <c r="BC212" s="24" t="e">
        <v>#REF!</v>
      </c>
      <c r="BD212" s="3" t="e">
        <v>#REF!</v>
      </c>
      <c r="BE212" s="3" t="e">
        <v>#REF!</v>
      </c>
    </row>
    <row r="213" spans="1:57" ht="15.75" customHeight="1">
      <c r="A213" s="24"/>
      <c r="B213" s="147"/>
      <c r="C213" s="24"/>
      <c r="D213" s="39"/>
      <c r="M213" s="40"/>
      <c r="N213" s="41"/>
      <c r="O213" s="41"/>
      <c r="P213" s="41"/>
      <c r="Q213" s="41"/>
      <c r="BA213" s="96" t="e">
        <v>#REF!</v>
      </c>
      <c r="BB213" s="147" t="e">
        <v>#REF!</v>
      </c>
      <c r="BC213" s="24" t="e">
        <v>#REF!</v>
      </c>
      <c r="BD213" s="3" t="e">
        <v>#REF!</v>
      </c>
      <c r="BE213" s="3" t="e">
        <v>#REF!</v>
      </c>
    </row>
    <row r="214" spans="1:57" ht="15.75" customHeight="1">
      <c r="A214" s="24"/>
      <c r="B214" s="147"/>
      <c r="C214" s="24"/>
      <c r="D214" s="39"/>
      <c r="M214" s="40"/>
      <c r="N214" s="41"/>
      <c r="O214" s="41"/>
      <c r="P214" s="41"/>
      <c r="Q214" s="41"/>
      <c r="BA214" s="96" t="e">
        <v>#REF!</v>
      </c>
      <c r="BB214" s="147" t="e">
        <v>#REF!</v>
      </c>
      <c r="BC214" s="24" t="e">
        <v>#REF!</v>
      </c>
      <c r="BD214" s="3" t="e">
        <v>#REF!</v>
      </c>
      <c r="BE214" s="3" t="e">
        <v>#REF!</v>
      </c>
    </row>
    <row r="215" spans="1:57" ht="15.75" customHeight="1">
      <c r="A215" s="24"/>
      <c r="B215" s="147"/>
      <c r="C215" s="24"/>
      <c r="D215" s="39"/>
      <c r="M215" s="40"/>
      <c r="N215" s="41"/>
      <c r="O215" s="41"/>
      <c r="P215" s="41"/>
      <c r="Q215" s="41"/>
      <c r="BA215" s="96" t="e">
        <v>#REF!</v>
      </c>
      <c r="BB215" s="147" t="e">
        <v>#REF!</v>
      </c>
      <c r="BC215" s="24" t="e">
        <v>#REF!</v>
      </c>
      <c r="BD215" s="3" t="e">
        <v>#REF!</v>
      </c>
      <c r="BE215" s="3" t="e">
        <v>#REF!</v>
      </c>
    </row>
    <row r="216" spans="1:57" ht="15.75" customHeight="1">
      <c r="A216" s="24"/>
      <c r="B216" s="147"/>
      <c r="C216" s="24"/>
      <c r="D216" s="39"/>
      <c r="M216" s="40"/>
      <c r="N216" s="41"/>
      <c r="O216" s="41"/>
      <c r="P216" s="41"/>
      <c r="Q216" s="41"/>
      <c r="BA216" s="96" t="e">
        <v>#REF!</v>
      </c>
      <c r="BB216" s="147" t="e">
        <v>#REF!</v>
      </c>
      <c r="BC216" s="24" t="e">
        <v>#REF!</v>
      </c>
      <c r="BD216" s="3" t="e">
        <v>#REF!</v>
      </c>
      <c r="BE216" s="3" t="e">
        <v>#REF!</v>
      </c>
    </row>
    <row r="217" spans="1:57" ht="15.75" customHeight="1">
      <c r="A217" s="24"/>
      <c r="B217" s="147"/>
      <c r="C217" s="24"/>
      <c r="D217" s="39"/>
      <c r="M217" s="40"/>
      <c r="N217" s="41"/>
      <c r="O217" s="41"/>
      <c r="P217" s="41"/>
      <c r="Q217" s="41"/>
      <c r="BA217" s="96" t="e">
        <v>#REF!</v>
      </c>
      <c r="BB217" s="147" t="e">
        <v>#REF!</v>
      </c>
      <c r="BC217" s="24" t="e">
        <v>#REF!</v>
      </c>
      <c r="BD217" s="3" t="e">
        <v>#REF!</v>
      </c>
      <c r="BE217" s="3" t="e">
        <v>#REF!</v>
      </c>
    </row>
    <row r="218" spans="1:57" ht="15.75" customHeight="1">
      <c r="A218" s="24"/>
      <c r="B218" s="147"/>
      <c r="C218" s="24"/>
      <c r="D218" s="39"/>
      <c r="M218" s="40"/>
      <c r="N218" s="41"/>
      <c r="O218" s="41"/>
      <c r="P218" s="41"/>
      <c r="Q218" s="41"/>
      <c r="BA218" s="96" t="e">
        <v>#REF!</v>
      </c>
      <c r="BB218" s="147" t="e">
        <v>#REF!</v>
      </c>
      <c r="BC218" s="24" t="e">
        <v>#REF!</v>
      </c>
      <c r="BD218" s="3" t="e">
        <v>#REF!</v>
      </c>
      <c r="BE218" s="3" t="e">
        <v>#REF!</v>
      </c>
    </row>
    <row r="219" spans="1:57" ht="15.75" customHeight="1">
      <c r="A219" s="24"/>
      <c r="B219" s="147"/>
      <c r="C219" s="24"/>
      <c r="D219" s="39"/>
      <c r="M219" s="40"/>
      <c r="N219" s="41"/>
      <c r="O219" s="41"/>
      <c r="P219" s="41"/>
      <c r="Q219" s="41"/>
      <c r="BA219" s="96" t="e">
        <v>#REF!</v>
      </c>
      <c r="BB219" s="147" t="e">
        <v>#REF!</v>
      </c>
      <c r="BC219" s="24" t="e">
        <v>#REF!</v>
      </c>
      <c r="BD219" s="3" t="e">
        <v>#REF!</v>
      </c>
      <c r="BE219" s="3" t="e">
        <v>#REF!</v>
      </c>
    </row>
    <row r="220" spans="1:57" ht="15.75" customHeight="1">
      <c r="A220" s="24"/>
      <c r="B220" s="147"/>
      <c r="C220" s="24"/>
      <c r="D220" s="39"/>
      <c r="M220" s="40"/>
      <c r="N220" s="41"/>
      <c r="O220" s="41"/>
      <c r="P220" s="41"/>
      <c r="Q220" s="41"/>
      <c r="BA220" s="96" t="e">
        <v>#REF!</v>
      </c>
      <c r="BB220" s="147" t="e">
        <v>#REF!</v>
      </c>
      <c r="BC220" s="24" t="e">
        <v>#REF!</v>
      </c>
      <c r="BD220" s="3" t="e">
        <v>#REF!</v>
      </c>
      <c r="BE220" s="3" t="e">
        <v>#REF!</v>
      </c>
    </row>
    <row r="221" spans="1:57" ht="15.75" customHeight="1">
      <c r="A221" s="24"/>
      <c r="B221" s="147"/>
      <c r="C221" s="24"/>
      <c r="D221" s="39"/>
      <c r="M221" s="40"/>
      <c r="N221" s="41"/>
      <c r="O221" s="41"/>
      <c r="P221" s="41"/>
      <c r="Q221" s="41"/>
      <c r="BA221" s="96" t="e">
        <v>#REF!</v>
      </c>
      <c r="BB221" s="147" t="e">
        <v>#REF!</v>
      </c>
      <c r="BC221" s="24" t="e">
        <v>#REF!</v>
      </c>
      <c r="BD221" s="3" t="e">
        <v>#REF!</v>
      </c>
      <c r="BE221" s="3" t="e">
        <v>#REF!</v>
      </c>
    </row>
    <row r="222" spans="1:57" ht="15.75" customHeight="1">
      <c r="A222" s="24"/>
      <c r="B222" s="147"/>
      <c r="C222" s="24"/>
      <c r="D222" s="39"/>
      <c r="M222" s="40"/>
      <c r="N222" s="41"/>
      <c r="O222" s="41"/>
      <c r="P222" s="41"/>
      <c r="Q222" s="41"/>
      <c r="BA222" s="96" t="e">
        <v>#REF!</v>
      </c>
      <c r="BB222" s="147" t="e">
        <v>#REF!</v>
      </c>
      <c r="BC222" s="24" t="e">
        <v>#REF!</v>
      </c>
      <c r="BD222" s="3" t="e">
        <v>#REF!</v>
      </c>
      <c r="BE222" s="3" t="e">
        <v>#REF!</v>
      </c>
    </row>
    <row r="223" spans="1:57" ht="15.75" customHeight="1">
      <c r="A223" s="24"/>
      <c r="B223" s="147"/>
      <c r="C223" s="24"/>
      <c r="D223" s="39"/>
      <c r="M223" s="40"/>
      <c r="N223" s="41"/>
      <c r="O223" s="41"/>
      <c r="P223" s="41"/>
      <c r="Q223" s="41"/>
      <c r="BA223" s="96" t="e">
        <v>#REF!</v>
      </c>
      <c r="BB223" s="147" t="e">
        <v>#REF!</v>
      </c>
      <c r="BC223" s="24" t="e">
        <v>#REF!</v>
      </c>
      <c r="BD223" s="3" t="e">
        <v>#REF!</v>
      </c>
      <c r="BE223" s="3" t="e">
        <v>#REF!</v>
      </c>
    </row>
    <row r="224" spans="1:57" ht="15.75" customHeight="1">
      <c r="A224" s="24"/>
      <c r="B224" s="147"/>
      <c r="C224" s="24"/>
      <c r="D224" s="39"/>
      <c r="M224" s="40"/>
      <c r="N224" s="41"/>
      <c r="O224" s="41"/>
      <c r="P224" s="41"/>
      <c r="Q224" s="41"/>
      <c r="BA224" s="96" t="e">
        <v>#REF!</v>
      </c>
      <c r="BB224" s="147" t="e">
        <v>#REF!</v>
      </c>
      <c r="BC224" s="24" t="e">
        <v>#REF!</v>
      </c>
      <c r="BD224" s="3" t="e">
        <v>#REF!</v>
      </c>
      <c r="BE224" s="3" t="e">
        <v>#REF!</v>
      </c>
    </row>
    <row r="225" spans="1:57" ht="15.75" customHeight="1">
      <c r="A225" s="24"/>
      <c r="B225" s="147"/>
      <c r="C225" s="24"/>
      <c r="D225" s="39"/>
      <c r="M225" s="40"/>
      <c r="N225" s="41"/>
      <c r="O225" s="41"/>
      <c r="P225" s="41"/>
      <c r="Q225" s="41"/>
      <c r="BA225" s="96" t="e">
        <v>#REF!</v>
      </c>
      <c r="BB225" s="147" t="e">
        <v>#REF!</v>
      </c>
      <c r="BC225" s="24" t="e">
        <v>#REF!</v>
      </c>
      <c r="BD225" s="3" t="e">
        <v>#REF!</v>
      </c>
      <c r="BE225" s="3" t="e">
        <v>#REF!</v>
      </c>
    </row>
    <row r="226" spans="1:57" ht="15.75" customHeight="1">
      <c r="A226" s="24"/>
      <c r="B226" s="147"/>
      <c r="C226" s="24"/>
      <c r="D226" s="39"/>
      <c r="M226" s="40"/>
      <c r="N226" s="41"/>
      <c r="O226" s="41"/>
      <c r="P226" s="41"/>
      <c r="Q226" s="41"/>
      <c r="BA226" s="96" t="e">
        <v>#REF!</v>
      </c>
      <c r="BB226" s="147" t="e">
        <v>#REF!</v>
      </c>
      <c r="BC226" s="24" t="e">
        <v>#REF!</v>
      </c>
      <c r="BD226" s="3" t="e">
        <v>#REF!</v>
      </c>
      <c r="BE226" s="3" t="e">
        <v>#REF!</v>
      </c>
    </row>
    <row r="227" spans="1:57" ht="15.75" customHeight="1">
      <c r="A227" s="24"/>
      <c r="B227" s="147"/>
      <c r="C227" s="24"/>
      <c r="D227" s="39"/>
      <c r="M227" s="40"/>
      <c r="N227" s="41"/>
      <c r="O227" s="41"/>
      <c r="P227" s="41"/>
      <c r="Q227" s="41"/>
      <c r="BA227" s="96" t="e">
        <v>#REF!</v>
      </c>
      <c r="BB227" s="147" t="e">
        <v>#REF!</v>
      </c>
      <c r="BC227" s="24" t="e">
        <v>#REF!</v>
      </c>
      <c r="BD227" s="3" t="e">
        <v>#REF!</v>
      </c>
      <c r="BE227" s="3" t="e">
        <v>#REF!</v>
      </c>
    </row>
    <row r="228" spans="1:57" ht="15.75" customHeight="1">
      <c r="A228" s="24"/>
      <c r="B228" s="147"/>
      <c r="C228" s="24"/>
      <c r="D228" s="39"/>
      <c r="M228" s="40"/>
      <c r="N228" s="41"/>
      <c r="O228" s="41"/>
      <c r="P228" s="41"/>
      <c r="Q228" s="41"/>
      <c r="BA228" s="96" t="e">
        <v>#REF!</v>
      </c>
      <c r="BB228" s="147" t="e">
        <v>#REF!</v>
      </c>
      <c r="BC228" s="24" t="e">
        <v>#REF!</v>
      </c>
      <c r="BD228" s="3" t="e">
        <v>#REF!</v>
      </c>
      <c r="BE228" s="3" t="e">
        <v>#REF!</v>
      </c>
    </row>
    <row r="229" spans="1:57" ht="15.75" customHeight="1">
      <c r="A229" s="24"/>
      <c r="B229" s="147"/>
      <c r="C229" s="24"/>
      <c r="D229" s="39"/>
      <c r="M229" s="40"/>
      <c r="N229" s="41"/>
      <c r="O229" s="41"/>
      <c r="P229" s="41"/>
      <c r="Q229" s="41"/>
      <c r="BA229" s="96" t="e">
        <v>#REF!</v>
      </c>
      <c r="BB229" s="147" t="e">
        <v>#REF!</v>
      </c>
      <c r="BC229" s="24" t="e">
        <v>#REF!</v>
      </c>
      <c r="BD229" s="3" t="e">
        <v>#REF!</v>
      </c>
      <c r="BE229" s="3" t="e">
        <v>#REF!</v>
      </c>
    </row>
    <row r="230" spans="1:57" ht="48.75" customHeight="1">
      <c r="A230" s="24"/>
      <c r="B230" s="147"/>
      <c r="L230" s="3"/>
      <c r="M230" s="3"/>
      <c r="BA230" s="96" t="e">
        <v>#REF!</v>
      </c>
      <c r="BB230" s="147" t="e">
        <v>#REF!</v>
      </c>
      <c r="BC230" s="3" t="e">
        <v>#REF!</v>
      </c>
      <c r="BD230" s="3" t="e">
        <v>#REF!</v>
      </c>
      <c r="BE230" s="3" t="e">
        <v>#REF!</v>
      </c>
    </row>
    <row r="231" spans="1:57" ht="15.75" customHeight="1">
      <c r="A231" s="24"/>
      <c r="B231" s="147"/>
      <c r="D231" s="105"/>
      <c r="F231" s="105"/>
      <c r="H231" s="105"/>
      <c r="J231" s="105"/>
      <c r="L231" s="105"/>
      <c r="M231" s="3"/>
      <c r="N231" s="105"/>
      <c r="P231" s="105"/>
      <c r="BA231" s="96" t="e">
        <v>#REF!</v>
      </c>
      <c r="BB231" s="147" t="e">
        <v>#REF!</v>
      </c>
      <c r="BC231" s="3" t="e">
        <v>#REF!</v>
      </c>
      <c r="BD231" s="3" t="e">
        <v>#REF!</v>
      </c>
      <c r="BE231" s="3" t="e">
        <v>#REF!</v>
      </c>
    </row>
    <row r="232" spans="1:57" ht="15.75" customHeight="1">
      <c r="A232" s="24"/>
      <c r="B232" s="147"/>
      <c r="D232" s="105"/>
      <c r="F232" s="105"/>
      <c r="H232" s="105"/>
      <c r="J232" s="105"/>
      <c r="L232" s="105"/>
      <c r="M232" s="3"/>
      <c r="N232" s="105"/>
      <c r="P232" s="105"/>
      <c r="BA232" s="96" t="e">
        <v>#REF!</v>
      </c>
      <c r="BB232" s="147" t="e">
        <v>#REF!</v>
      </c>
      <c r="BC232" s="3" t="e">
        <v>#REF!</v>
      </c>
      <c r="BD232" s="3" t="e">
        <v>#REF!</v>
      </c>
      <c r="BE232" s="3" t="e">
        <v>#REF!</v>
      </c>
    </row>
    <row r="233" spans="1:57" ht="15.75" customHeight="1">
      <c r="A233" s="24"/>
      <c r="B233" s="147"/>
      <c r="D233" s="105"/>
      <c r="F233" s="105"/>
      <c r="H233" s="105"/>
      <c r="J233" s="105"/>
      <c r="L233" s="105"/>
      <c r="M233" s="3"/>
      <c r="N233" s="105"/>
      <c r="P233" s="105"/>
      <c r="BA233" s="96" t="e">
        <v>#REF!</v>
      </c>
      <c r="BB233" s="147" t="e">
        <v>#REF!</v>
      </c>
      <c r="BC233" s="3" t="e">
        <v>#REF!</v>
      </c>
      <c r="BD233" s="3" t="e">
        <v>#REF!</v>
      </c>
      <c r="BE233" s="3" t="e">
        <v>#REF!</v>
      </c>
    </row>
    <row r="234" spans="1:57" ht="15.75" customHeight="1">
      <c r="A234" s="24"/>
      <c r="B234" s="147"/>
      <c r="D234" s="105"/>
      <c r="F234" s="105"/>
      <c r="H234" s="105"/>
      <c r="J234" s="105"/>
      <c r="L234" s="105"/>
      <c r="M234" s="3"/>
      <c r="N234" s="105"/>
      <c r="P234" s="105"/>
      <c r="BA234" s="96" t="e">
        <v>#REF!</v>
      </c>
      <c r="BB234" s="147" t="e">
        <v>#REF!</v>
      </c>
      <c r="BC234" s="3" t="e">
        <v>#REF!</v>
      </c>
      <c r="BD234" s="3" t="e">
        <v>#REF!</v>
      </c>
      <c r="BE234" s="3" t="e">
        <v>#REF!</v>
      </c>
    </row>
    <row r="235" spans="1:57" ht="15.75" customHeight="1">
      <c r="A235" s="24"/>
      <c r="B235" s="147"/>
      <c r="D235" s="105"/>
      <c r="F235" s="105"/>
      <c r="H235" s="105"/>
      <c r="J235" s="105"/>
      <c r="L235" s="105"/>
      <c r="M235" s="3"/>
      <c r="N235" s="105"/>
      <c r="P235" s="105"/>
      <c r="BA235" s="96" t="e">
        <v>#REF!</v>
      </c>
      <c r="BB235" s="147" t="e">
        <v>#REF!</v>
      </c>
      <c r="BC235" s="3" t="e">
        <v>#REF!</v>
      </c>
      <c r="BD235" s="3" t="e">
        <v>#REF!</v>
      </c>
      <c r="BE235" s="3" t="e">
        <v>#REF!</v>
      </c>
    </row>
    <row r="236" spans="1:57" ht="15.75" customHeight="1">
      <c r="A236" s="24"/>
      <c r="B236" s="147"/>
      <c r="D236" s="105"/>
      <c r="F236" s="105"/>
      <c r="H236" s="105"/>
      <c r="J236" s="105"/>
      <c r="L236" s="105"/>
      <c r="M236" s="3"/>
      <c r="N236" s="105"/>
      <c r="P236" s="105"/>
      <c r="BA236" s="96" t="e">
        <v>#REF!</v>
      </c>
      <c r="BB236" s="147" t="e">
        <v>#REF!</v>
      </c>
      <c r="BC236" s="3" t="e">
        <v>#REF!</v>
      </c>
      <c r="BD236" s="3" t="e">
        <v>#REF!</v>
      </c>
      <c r="BE236" s="3" t="e">
        <v>#REF!</v>
      </c>
    </row>
    <row r="237" spans="1:57" ht="15.75" customHeight="1">
      <c r="A237" s="24"/>
      <c r="B237" s="147"/>
      <c r="D237" s="105"/>
      <c r="F237" s="105"/>
      <c r="H237" s="105"/>
      <c r="J237" s="105"/>
      <c r="L237" s="105"/>
      <c r="M237" s="3"/>
      <c r="N237" s="105"/>
      <c r="P237" s="105"/>
      <c r="T237" s="104" t="s">
        <v>65</v>
      </c>
      <c r="BA237" s="96" t="e">
        <v>#REF!</v>
      </c>
      <c r="BB237" s="147" t="e">
        <v>#REF!</v>
      </c>
      <c r="BC237" s="3" t="e">
        <v>#REF!</v>
      </c>
      <c r="BD237" s="3" t="e">
        <v>#REF!</v>
      </c>
      <c r="BE237" s="3" t="e">
        <v>#REF!</v>
      </c>
    </row>
    <row r="238" spans="1:57" ht="15.75" customHeight="1">
      <c r="A238" s="24"/>
      <c r="B238" s="147"/>
      <c r="D238" s="105"/>
      <c r="F238" s="105"/>
      <c r="H238" s="105"/>
      <c r="J238" s="105"/>
      <c r="L238" s="105"/>
      <c r="M238" s="3"/>
      <c r="N238" s="105"/>
      <c r="P238" s="105"/>
      <c r="BA238" s="96" t="e">
        <v>#REF!</v>
      </c>
      <c r="BB238" s="147" t="e">
        <v>#REF!</v>
      </c>
      <c r="BC238" s="3" t="e">
        <v>#REF!</v>
      </c>
      <c r="BD238" s="3" t="e">
        <v>#REF!</v>
      </c>
      <c r="BE238" s="3" t="e">
        <v>#REF!</v>
      </c>
    </row>
    <row r="239" spans="1:57" ht="15.75" customHeight="1">
      <c r="A239" s="24"/>
      <c r="B239" s="147"/>
      <c r="D239" s="105"/>
      <c r="F239" s="105"/>
      <c r="H239" s="105"/>
      <c r="J239" s="105"/>
      <c r="L239" s="105"/>
      <c r="M239" s="3"/>
      <c r="N239" s="105"/>
      <c r="P239" s="105"/>
      <c r="T239" s="106" t="s">
        <v>67</v>
      </c>
      <c r="U239" s="107" t="s">
        <v>8</v>
      </c>
      <c r="V239" s="107" t="s">
        <v>73</v>
      </c>
      <c r="W239" s="107" t="s">
        <v>68</v>
      </c>
      <c r="BA239" s="96" t="e">
        <v>#REF!</v>
      </c>
      <c r="BB239" s="147" t="e">
        <v>#REF!</v>
      </c>
      <c r="BC239" s="3" t="e">
        <v>#REF!</v>
      </c>
      <c r="BD239" s="3" t="e">
        <v>#REF!</v>
      </c>
      <c r="BE239" s="3" t="e">
        <v>#REF!</v>
      </c>
    </row>
    <row r="240" spans="1:57" ht="15.75" customHeight="1">
      <c r="A240" s="24"/>
      <c r="B240" s="147"/>
      <c r="D240" s="105"/>
      <c r="F240" s="105"/>
      <c r="H240" s="105"/>
      <c r="J240" s="105"/>
      <c r="L240" s="105"/>
      <c r="M240" s="3"/>
      <c r="N240" s="105"/>
      <c r="P240" s="105"/>
      <c r="T240" s="114" t="str">
        <f>C334</f>
        <v>TOTAL FOOD &amp; BEVERAGE REVENUE  (€)</v>
      </c>
      <c r="U240" s="109">
        <f>Q334</f>
        <v>0</v>
      </c>
      <c r="V240" s="110">
        <f>O334</f>
        <v>0</v>
      </c>
      <c r="W240" s="111">
        <f t="shared" ref="W240:W249" si="18">U240-V240</f>
        <v>0</v>
      </c>
      <c r="BA240" s="96" t="e">
        <v>#REF!</v>
      </c>
      <c r="BB240" s="147" t="e">
        <v>#REF!</v>
      </c>
      <c r="BC240" s="3" t="e">
        <v>#REF!</v>
      </c>
      <c r="BD240" s="3" t="e">
        <v>#REF!</v>
      </c>
      <c r="BE240" s="3" t="e">
        <v>#REF!</v>
      </c>
    </row>
    <row r="241" spans="1:57" ht="15.75" customHeight="1">
      <c r="A241" s="24"/>
      <c r="B241" s="147"/>
      <c r="D241" s="105"/>
      <c r="F241" s="105"/>
      <c r="H241" s="105"/>
      <c r="J241" s="105"/>
      <c r="L241" s="105"/>
      <c r="M241" s="3"/>
      <c r="N241" s="105"/>
      <c r="P241" s="105"/>
      <c r="T241" s="115" t="str">
        <f>C463</f>
        <v>Food cost</v>
      </c>
      <c r="U241" s="109">
        <f>Q463</f>
        <v>0</v>
      </c>
      <c r="V241" s="112">
        <f>O463</f>
        <v>0</v>
      </c>
      <c r="W241" s="113">
        <f t="shared" si="18"/>
        <v>0</v>
      </c>
      <c r="BA241" s="96" t="e">
        <v>#REF!</v>
      </c>
      <c r="BB241" s="147" t="e">
        <v>#REF!</v>
      </c>
      <c r="BC241" s="3" t="e">
        <v>#REF!</v>
      </c>
      <c r="BD241" s="3" t="e">
        <v>#REF!</v>
      </c>
      <c r="BE241" s="3" t="e">
        <v>#REF!</v>
      </c>
    </row>
    <row r="242" spans="1:57" ht="15.75" customHeight="1">
      <c r="A242" s="24"/>
      <c r="B242" s="147"/>
      <c r="D242" s="105"/>
      <c r="F242" s="105"/>
      <c r="H242" s="105"/>
      <c r="J242" s="105"/>
      <c r="L242" s="105"/>
      <c r="M242" s="3"/>
      <c r="N242" s="105"/>
      <c r="P242" s="105"/>
      <c r="T242" s="115" t="str">
        <f>C468</f>
        <v>Beverage cost</v>
      </c>
      <c r="U242" s="109">
        <f>Q468</f>
        <v>0</v>
      </c>
      <c r="V242" s="110">
        <f>O468</f>
        <v>0</v>
      </c>
      <c r="W242" s="111">
        <f t="shared" si="18"/>
        <v>0</v>
      </c>
      <c r="BA242" s="96" t="e">
        <v>#REF!</v>
      </c>
      <c r="BB242" s="147" t="e">
        <v>#REF!</v>
      </c>
      <c r="BC242" s="3" t="e">
        <v>#REF!</v>
      </c>
      <c r="BD242" s="3" t="e">
        <v>#REF!</v>
      </c>
      <c r="BE242" s="3" t="e">
        <v>#REF!</v>
      </c>
    </row>
    <row r="243" spans="1:57" ht="15.75" customHeight="1">
      <c r="A243" s="24"/>
      <c r="B243" s="147"/>
      <c r="D243" s="105"/>
      <c r="F243" s="105"/>
      <c r="H243" s="105"/>
      <c r="J243" s="105"/>
      <c r="L243" s="105"/>
      <c r="M243" s="3"/>
      <c r="N243" s="105"/>
      <c r="P243" s="105"/>
      <c r="T243" s="115" t="str">
        <f>C502</f>
        <v>Sales (Total Revenue)</v>
      </c>
      <c r="U243" s="109">
        <f>Q502</f>
        <v>0</v>
      </c>
      <c r="V243" s="112">
        <f>O502</f>
        <v>0</v>
      </c>
      <c r="W243" s="113">
        <f t="shared" si="18"/>
        <v>0</v>
      </c>
      <c r="BA243" s="96" t="e">
        <v>#REF!</v>
      </c>
      <c r="BB243" s="147" t="e">
        <v>#REF!</v>
      </c>
      <c r="BC243" s="3" t="e">
        <v>#REF!</v>
      </c>
      <c r="BD243" s="3" t="e">
        <v>#REF!</v>
      </c>
      <c r="BE243" s="3" t="e">
        <v>#REF!</v>
      </c>
    </row>
    <row r="244" spans="1:57" ht="15.75" customHeight="1">
      <c r="A244" s="24"/>
      <c r="B244" s="147"/>
      <c r="D244" s="105"/>
      <c r="F244" s="105"/>
      <c r="H244" s="105"/>
      <c r="J244" s="105"/>
      <c r="L244" s="105"/>
      <c r="M244" s="3"/>
      <c r="N244" s="105"/>
      <c r="P244" s="105"/>
      <c r="T244" s="116" t="s">
        <v>70</v>
      </c>
      <c r="U244" s="109">
        <v>0</v>
      </c>
      <c r="V244" s="110">
        <v>0</v>
      </c>
      <c r="W244" s="111">
        <f t="shared" si="18"/>
        <v>0</v>
      </c>
      <c r="BA244" s="96" t="e">
        <v>#REF!</v>
      </c>
      <c r="BB244" s="147" t="e">
        <v>#REF!</v>
      </c>
      <c r="BC244" s="3" t="e">
        <v>#REF!</v>
      </c>
      <c r="BD244" s="3" t="e">
        <v>#REF!</v>
      </c>
      <c r="BE244" s="3" t="e">
        <v>#REF!</v>
      </c>
    </row>
    <row r="245" spans="1:57" ht="15.75" customHeight="1">
      <c r="A245" s="24"/>
      <c r="B245" s="147"/>
      <c r="D245" s="105"/>
      <c r="F245" s="105"/>
      <c r="H245" s="105"/>
      <c r="J245" s="105"/>
      <c r="L245" s="105"/>
      <c r="M245" s="3"/>
      <c r="N245" s="105"/>
      <c r="P245" s="105"/>
      <c r="T245" s="116" t="s">
        <v>70</v>
      </c>
      <c r="U245" s="109">
        <v>0</v>
      </c>
      <c r="V245" s="112">
        <v>0</v>
      </c>
      <c r="W245" s="113">
        <f t="shared" si="18"/>
        <v>0</v>
      </c>
      <c r="BA245" s="96" t="e">
        <v>#REF!</v>
      </c>
      <c r="BB245" s="147" t="e">
        <v>#REF!</v>
      </c>
      <c r="BC245" s="3" t="e">
        <v>#REF!</v>
      </c>
      <c r="BD245" s="3" t="e">
        <v>#REF!</v>
      </c>
      <c r="BE245" s="3" t="e">
        <v>#REF!</v>
      </c>
    </row>
    <row r="246" spans="1:57" ht="15.75" customHeight="1">
      <c r="A246" s="24"/>
      <c r="B246" s="147"/>
      <c r="D246" s="105"/>
      <c r="F246" s="105"/>
      <c r="H246" s="105"/>
      <c r="J246" s="105"/>
      <c r="L246" s="105"/>
      <c r="M246" s="3"/>
      <c r="N246" s="105"/>
      <c r="P246" s="105"/>
      <c r="T246" s="116" t="s">
        <v>70</v>
      </c>
      <c r="U246" s="109">
        <v>0</v>
      </c>
      <c r="V246" s="110">
        <v>0</v>
      </c>
      <c r="W246" s="111">
        <f t="shared" si="18"/>
        <v>0</v>
      </c>
      <c r="BA246" s="96" t="e">
        <v>#REF!</v>
      </c>
      <c r="BB246" s="147" t="e">
        <v>#REF!</v>
      </c>
      <c r="BC246" s="3" t="e">
        <v>#REF!</v>
      </c>
      <c r="BD246" s="3" t="e">
        <v>#REF!</v>
      </c>
      <c r="BE246" s="3" t="e">
        <v>#REF!</v>
      </c>
    </row>
    <row r="247" spans="1:57" ht="15.75" customHeight="1">
      <c r="A247" s="24"/>
      <c r="B247" s="147"/>
      <c r="D247" s="105"/>
      <c r="F247" s="105"/>
      <c r="H247" s="105"/>
      <c r="J247" s="105"/>
      <c r="L247" s="105"/>
      <c r="M247" s="3"/>
      <c r="N247" s="105"/>
      <c r="P247" s="105"/>
      <c r="T247" s="116" t="s">
        <v>70</v>
      </c>
      <c r="U247" s="109">
        <v>0</v>
      </c>
      <c r="V247" s="112">
        <v>0</v>
      </c>
      <c r="W247" s="113">
        <f t="shared" si="18"/>
        <v>0</v>
      </c>
      <c r="BA247" s="96" t="e">
        <v>#REF!</v>
      </c>
      <c r="BB247" s="147" t="e">
        <v>#REF!</v>
      </c>
      <c r="BC247" s="3" t="e">
        <v>#REF!</v>
      </c>
      <c r="BD247" s="3" t="e">
        <v>#REF!</v>
      </c>
      <c r="BE247" s="3" t="e">
        <v>#REF!</v>
      </c>
    </row>
    <row r="248" spans="1:57" ht="15.75" customHeight="1">
      <c r="A248" s="24"/>
      <c r="B248" s="147"/>
      <c r="D248" s="105"/>
      <c r="F248" s="105"/>
      <c r="H248" s="105"/>
      <c r="J248" s="105"/>
      <c r="L248" s="105"/>
      <c r="M248" s="3"/>
      <c r="N248" s="105"/>
      <c r="P248" s="105"/>
      <c r="T248" s="116" t="s">
        <v>70</v>
      </c>
      <c r="U248" s="109">
        <v>0</v>
      </c>
      <c r="V248" s="110">
        <v>0</v>
      </c>
      <c r="W248" s="111">
        <f t="shared" si="18"/>
        <v>0</v>
      </c>
      <c r="BA248" s="96" t="e">
        <v>#REF!</v>
      </c>
      <c r="BB248" s="147" t="e">
        <v>#REF!</v>
      </c>
      <c r="BC248" s="3" t="e">
        <v>#REF!</v>
      </c>
      <c r="BD248" s="3" t="e">
        <v>#REF!</v>
      </c>
      <c r="BE248" s="3" t="e">
        <v>#REF!</v>
      </c>
    </row>
    <row r="249" spans="1:57" ht="15.75" customHeight="1">
      <c r="A249" s="24"/>
      <c r="B249" s="147"/>
      <c r="D249" s="105"/>
      <c r="F249" s="105"/>
      <c r="H249" s="105"/>
      <c r="J249" s="105"/>
      <c r="L249" s="105"/>
      <c r="M249" s="3"/>
      <c r="N249" s="105"/>
      <c r="P249" s="105"/>
      <c r="T249" s="108" t="s">
        <v>69</v>
      </c>
      <c r="U249" s="108">
        <f>SUM(U240:U248)</f>
        <v>0</v>
      </c>
      <c r="V249" s="108">
        <f>SUM(V240:V248)</f>
        <v>0</v>
      </c>
      <c r="W249" s="108">
        <f t="shared" si="18"/>
        <v>0</v>
      </c>
      <c r="BA249" s="96" t="e">
        <v>#REF!</v>
      </c>
      <c r="BB249" s="147" t="e">
        <v>#REF!</v>
      </c>
      <c r="BC249" s="3" t="e">
        <v>#REF!</v>
      </c>
      <c r="BD249" s="3" t="e">
        <v>#REF!</v>
      </c>
      <c r="BE249" s="3" t="e">
        <v>#REF!</v>
      </c>
    </row>
    <row r="250" spans="1:57" ht="15.75" customHeight="1">
      <c r="A250" s="24"/>
      <c r="B250" s="147"/>
      <c r="D250" s="105"/>
      <c r="F250" s="105"/>
      <c r="H250" s="105"/>
      <c r="J250" s="105"/>
      <c r="L250" s="105"/>
      <c r="M250" s="3"/>
      <c r="N250" s="105"/>
      <c r="P250" s="105"/>
      <c r="BA250" s="96" t="e">
        <v>#REF!</v>
      </c>
      <c r="BB250" s="147" t="e">
        <v>#REF!</v>
      </c>
      <c r="BC250" s="3" t="e">
        <v>#REF!</v>
      </c>
      <c r="BD250" s="3" t="e">
        <v>#REF!</v>
      </c>
      <c r="BE250" s="3" t="e">
        <v>#REF!</v>
      </c>
    </row>
    <row r="251" spans="1:57" ht="15.75" customHeight="1">
      <c r="A251" s="24"/>
      <c r="B251" s="147"/>
      <c r="C251" s="24"/>
      <c r="D251" s="39"/>
      <c r="M251" s="40"/>
      <c r="N251" s="41"/>
      <c r="O251" s="41"/>
      <c r="P251" s="41"/>
      <c r="Q251" s="41"/>
      <c r="BA251" s="96" t="e">
        <v>#REF!</v>
      </c>
      <c r="BB251" s="147" t="e">
        <v>#REF!</v>
      </c>
      <c r="BC251" s="24" t="e">
        <v>#REF!</v>
      </c>
      <c r="BD251" s="3" t="e">
        <v>#REF!</v>
      </c>
      <c r="BE251" s="3" t="e">
        <v>#REF!</v>
      </c>
    </row>
    <row r="252" spans="1:57" ht="15.75" customHeight="1">
      <c r="A252" s="24"/>
      <c r="B252" s="147"/>
      <c r="C252" s="24"/>
      <c r="D252" s="39"/>
      <c r="M252" s="40"/>
      <c r="N252" s="41"/>
      <c r="O252" s="41"/>
      <c r="P252" s="41"/>
      <c r="Q252" s="41"/>
      <c r="BA252" s="96" t="e">
        <v>#REF!</v>
      </c>
      <c r="BB252" s="147" t="e">
        <v>#REF!</v>
      </c>
      <c r="BC252" s="24" t="e">
        <v>#REF!</v>
      </c>
      <c r="BD252" s="3" t="e">
        <v>#REF!</v>
      </c>
      <c r="BE252" s="3" t="e">
        <v>#REF!</v>
      </c>
    </row>
    <row r="253" spans="1:57" ht="15.75" customHeight="1">
      <c r="A253" s="24"/>
      <c r="B253" s="147"/>
      <c r="C253" s="24"/>
      <c r="D253" s="39"/>
      <c r="M253" s="40"/>
      <c r="N253" s="41"/>
      <c r="O253" s="41"/>
      <c r="P253" s="41"/>
      <c r="Q253" s="41"/>
      <c r="BA253" s="96" t="e">
        <v>#REF!</v>
      </c>
      <c r="BB253" s="147" t="e">
        <v>#REF!</v>
      </c>
      <c r="BC253" s="24" t="e">
        <v>#REF!</v>
      </c>
      <c r="BD253" s="3" t="e">
        <v>#REF!</v>
      </c>
      <c r="BE253" s="3" t="e">
        <v>#REF!</v>
      </c>
    </row>
    <row r="254" spans="1:57" ht="15.75" customHeight="1">
      <c r="A254" s="24"/>
      <c r="B254" s="147"/>
      <c r="C254" s="24"/>
      <c r="D254" s="39"/>
      <c r="M254" s="40"/>
      <c r="N254" s="41"/>
      <c r="O254" s="41"/>
      <c r="P254" s="41"/>
      <c r="Q254" s="41"/>
      <c r="BA254" s="96" t="e">
        <v>#REF!</v>
      </c>
      <c r="BB254" s="147" t="e">
        <v>#REF!</v>
      </c>
      <c r="BC254" s="24" t="e">
        <v>#REF!</v>
      </c>
      <c r="BD254" s="3" t="e">
        <v>#REF!</v>
      </c>
      <c r="BE254" s="3" t="e">
        <v>#REF!</v>
      </c>
    </row>
    <row r="255" spans="1:57" ht="15.75" customHeight="1">
      <c r="A255" s="24"/>
      <c r="B255" s="147"/>
      <c r="C255" s="24"/>
      <c r="D255" s="39"/>
      <c r="M255" s="40"/>
      <c r="N255" s="41"/>
      <c r="O255" s="41"/>
      <c r="P255" s="41"/>
      <c r="Q255" s="41"/>
      <c r="BA255" s="96" t="e">
        <v>#REF!</v>
      </c>
      <c r="BB255" s="147" t="e">
        <v>#REF!</v>
      </c>
      <c r="BC255" s="24" t="e">
        <v>#REF!</v>
      </c>
      <c r="BD255" s="3" t="e">
        <v>#REF!</v>
      </c>
      <c r="BE255" s="3" t="e">
        <v>#REF!</v>
      </c>
    </row>
    <row r="256" spans="1:57" ht="15.75" customHeight="1">
      <c r="A256" s="24"/>
      <c r="B256" s="147"/>
      <c r="C256" s="24"/>
      <c r="D256" s="39"/>
      <c r="M256" s="40"/>
      <c r="N256" s="41"/>
      <c r="O256" s="41"/>
      <c r="P256" s="41"/>
      <c r="Q256" s="41"/>
      <c r="BA256" s="96" t="e">
        <v>#REF!</v>
      </c>
      <c r="BB256" s="147" t="e">
        <v>#REF!</v>
      </c>
      <c r="BC256" s="24" t="e">
        <v>#REF!</v>
      </c>
      <c r="BD256" s="3" t="e">
        <v>#REF!</v>
      </c>
      <c r="BE256" s="3" t="e">
        <v>#REF!</v>
      </c>
    </row>
    <row r="257" spans="1:57" ht="15.75" customHeight="1">
      <c r="A257" s="24"/>
      <c r="B257" s="147"/>
      <c r="C257" s="24"/>
      <c r="D257" s="39"/>
      <c r="M257" s="40"/>
      <c r="N257" s="41"/>
      <c r="O257" s="41"/>
      <c r="P257" s="41"/>
      <c r="Q257" s="41"/>
      <c r="BA257" s="96" t="e">
        <v>#REF!</v>
      </c>
      <c r="BB257" s="147" t="e">
        <v>#REF!</v>
      </c>
      <c r="BC257" s="24" t="e">
        <v>#REF!</v>
      </c>
      <c r="BD257" s="3" t="e">
        <v>#REF!</v>
      </c>
      <c r="BE257" s="3" t="e">
        <v>#REF!</v>
      </c>
    </row>
    <row r="258" spans="1:57" ht="15.75" customHeight="1">
      <c r="A258" s="24"/>
      <c r="B258" s="147"/>
      <c r="C258" s="24"/>
      <c r="D258" s="39"/>
      <c r="M258" s="40"/>
      <c r="N258" s="41"/>
      <c r="O258" s="41"/>
      <c r="P258" s="41"/>
      <c r="Q258" s="41"/>
      <c r="BA258" s="96" t="e">
        <v>#REF!</v>
      </c>
      <c r="BB258" s="147" t="e">
        <v>#REF!</v>
      </c>
      <c r="BC258" s="24" t="e">
        <v>#REF!</v>
      </c>
      <c r="BD258" s="3" t="e">
        <v>#REF!</v>
      </c>
      <c r="BE258" s="3" t="e">
        <v>#REF!</v>
      </c>
    </row>
    <row r="259" spans="1:57" ht="15.75" customHeight="1">
      <c r="A259" s="24"/>
      <c r="B259" s="147"/>
      <c r="C259" s="24"/>
      <c r="D259" s="39"/>
      <c r="M259" s="40"/>
      <c r="N259" s="41"/>
      <c r="O259" s="41"/>
      <c r="P259" s="41"/>
      <c r="Q259" s="41"/>
      <c r="BA259" s="96" t="e">
        <v>#REF!</v>
      </c>
      <c r="BB259" s="147" t="e">
        <v>#REF!</v>
      </c>
      <c r="BC259" s="24" t="e">
        <v>#REF!</v>
      </c>
      <c r="BD259" s="3" t="e">
        <v>#REF!</v>
      </c>
      <c r="BE259" s="3" t="e">
        <v>#REF!</v>
      </c>
    </row>
    <row r="260" spans="1:57" ht="15.75" customHeight="1">
      <c r="A260" s="24"/>
      <c r="B260" s="147"/>
      <c r="C260" s="24"/>
      <c r="D260" s="39"/>
      <c r="M260" s="40"/>
      <c r="N260" s="41"/>
      <c r="O260" s="41"/>
      <c r="P260" s="41"/>
      <c r="Q260" s="41"/>
      <c r="BA260" s="96" t="e">
        <v>#REF!</v>
      </c>
      <c r="BB260" s="147" t="e">
        <v>#REF!</v>
      </c>
      <c r="BC260" s="24" t="e">
        <v>#REF!</v>
      </c>
      <c r="BD260" s="3" t="e">
        <v>#REF!</v>
      </c>
      <c r="BE260" s="3" t="e">
        <v>#REF!</v>
      </c>
    </row>
    <row r="261" spans="1:57" ht="15.75" customHeight="1">
      <c r="A261" s="24"/>
      <c r="B261" s="147"/>
      <c r="C261" s="24"/>
      <c r="D261" s="39"/>
      <c r="M261" s="40"/>
      <c r="N261" s="41"/>
      <c r="O261" s="41"/>
      <c r="P261" s="41"/>
      <c r="Q261" s="41"/>
      <c r="BA261" s="96" t="e">
        <v>#REF!</v>
      </c>
      <c r="BB261" s="147" t="e">
        <v>#REF!</v>
      </c>
      <c r="BC261" s="24" t="e">
        <v>#REF!</v>
      </c>
      <c r="BD261" s="3" t="e">
        <v>#REF!</v>
      </c>
      <c r="BE261" s="3" t="e">
        <v>#REF!</v>
      </c>
    </row>
    <row r="262" spans="1:57" ht="15.75" customHeight="1">
      <c r="A262" s="24"/>
      <c r="B262" s="147"/>
      <c r="C262" s="24"/>
      <c r="D262" s="39"/>
      <c r="M262" s="40"/>
      <c r="N262" s="41"/>
      <c r="O262" s="41"/>
      <c r="P262" s="41"/>
      <c r="Q262" s="41"/>
      <c r="BA262" s="96" t="e">
        <v>#REF!</v>
      </c>
      <c r="BB262" s="147" t="e">
        <v>#REF!</v>
      </c>
      <c r="BC262" s="24" t="e">
        <v>#REF!</v>
      </c>
      <c r="BD262" s="3" t="e">
        <v>#REF!</v>
      </c>
      <c r="BE262" s="3" t="e">
        <v>#REF!</v>
      </c>
    </row>
    <row r="263" spans="1:57" ht="15.75" customHeight="1">
      <c r="A263" s="24"/>
      <c r="B263" s="147"/>
      <c r="C263" s="24"/>
      <c r="D263" s="39"/>
      <c r="E263" s="40"/>
      <c r="F263" s="40"/>
      <c r="G263" s="40"/>
      <c r="H263" s="40"/>
      <c r="I263" s="40"/>
      <c r="J263" s="40"/>
      <c r="K263" s="40"/>
      <c r="M263" s="40"/>
      <c r="N263" s="41"/>
      <c r="O263" s="41"/>
      <c r="P263" s="41"/>
      <c r="Q263" s="41"/>
      <c r="BA263" s="96" t="e">
        <v>#REF!</v>
      </c>
      <c r="BB263" s="147" t="e">
        <v>#REF!</v>
      </c>
      <c r="BC263" s="24" t="e">
        <v>#REF!</v>
      </c>
      <c r="BD263" s="3" t="e">
        <v>#REF!</v>
      </c>
      <c r="BE263" s="3" t="e">
        <v>#REF!</v>
      </c>
    </row>
    <row r="264" spans="1:57" ht="15.75" customHeight="1">
      <c r="A264" s="24"/>
      <c r="B264" s="147"/>
      <c r="C264" s="24"/>
      <c r="D264" s="39"/>
      <c r="E264" s="40"/>
      <c r="F264" s="40"/>
      <c r="G264" s="40"/>
      <c r="H264" s="40"/>
      <c r="I264" s="40"/>
      <c r="J264" s="40"/>
      <c r="K264" s="40"/>
      <c r="M264" s="40"/>
      <c r="N264" s="41"/>
      <c r="O264" s="41"/>
      <c r="P264" s="41"/>
      <c r="Q264" s="41"/>
      <c r="BA264" s="96" t="e">
        <v>#REF!</v>
      </c>
      <c r="BB264" s="147" t="e">
        <v>#REF!</v>
      </c>
      <c r="BC264" s="24" t="e">
        <v>#REF!</v>
      </c>
      <c r="BD264" s="3" t="e">
        <v>#REF!</v>
      </c>
      <c r="BE264" s="3" t="e">
        <v>#REF!</v>
      </c>
    </row>
    <row r="265" spans="1:57" ht="15.75" customHeight="1">
      <c r="A265" s="24"/>
      <c r="B265" s="147"/>
      <c r="C265" s="24"/>
      <c r="D265" s="39"/>
      <c r="E265" s="40"/>
      <c r="F265" s="40"/>
      <c r="G265" s="40"/>
      <c r="H265" s="40"/>
      <c r="I265" s="40"/>
      <c r="J265" s="40"/>
      <c r="K265" s="40"/>
      <c r="M265" s="40"/>
      <c r="N265" s="41"/>
      <c r="O265" s="41"/>
      <c r="P265" s="41"/>
      <c r="Q265" s="41"/>
      <c r="BA265" s="96" t="e">
        <v>#REF!</v>
      </c>
      <c r="BB265" s="147" t="e">
        <v>#REF!</v>
      </c>
      <c r="BC265" s="24" t="e">
        <v>#REF!</v>
      </c>
      <c r="BD265" s="3" t="e">
        <v>#REF!</v>
      </c>
      <c r="BE265" s="3" t="e">
        <v>#REF!</v>
      </c>
    </row>
    <row r="266" spans="1:57" ht="15.75" customHeight="1">
      <c r="A266" s="24"/>
      <c r="B266" s="147"/>
      <c r="C266" s="24"/>
      <c r="D266" s="39"/>
      <c r="E266" s="40"/>
      <c r="F266" s="40"/>
      <c r="G266" s="40"/>
      <c r="H266" s="40"/>
      <c r="I266" s="40"/>
      <c r="J266" s="40"/>
      <c r="K266" s="40"/>
      <c r="M266" s="40"/>
      <c r="N266" s="41"/>
      <c r="O266" s="41"/>
      <c r="P266" s="41"/>
      <c r="Q266" s="41"/>
      <c r="BA266" s="96" t="e">
        <v>#REF!</v>
      </c>
      <c r="BB266" s="147" t="e">
        <v>#REF!</v>
      </c>
      <c r="BC266" s="24" t="e">
        <v>#REF!</v>
      </c>
      <c r="BD266" s="3" t="e">
        <v>#REF!</v>
      </c>
      <c r="BE266" s="3" t="e">
        <v>#REF!</v>
      </c>
    </row>
    <row r="267" spans="1:57" ht="15.75" customHeight="1">
      <c r="A267" s="24"/>
      <c r="B267" s="147"/>
      <c r="C267" s="24"/>
      <c r="D267" s="39"/>
      <c r="E267" s="40"/>
      <c r="F267" s="40"/>
      <c r="G267" s="40"/>
      <c r="H267" s="40"/>
      <c r="I267" s="40"/>
      <c r="J267" s="40"/>
      <c r="K267" s="40"/>
      <c r="M267" s="40"/>
      <c r="N267" s="41"/>
      <c r="O267" s="41"/>
      <c r="P267" s="41"/>
      <c r="Q267" s="41"/>
      <c r="BA267" s="96" t="e">
        <v>#REF!</v>
      </c>
      <c r="BB267" s="147" t="e">
        <v>#REF!</v>
      </c>
      <c r="BC267" s="24" t="e">
        <v>#REF!</v>
      </c>
      <c r="BD267" s="3" t="e">
        <v>#REF!</v>
      </c>
      <c r="BE267" s="3" t="e">
        <v>#REF!</v>
      </c>
    </row>
    <row r="268" spans="1:57" ht="15.75" customHeight="1">
      <c r="A268" s="24"/>
      <c r="B268" s="147"/>
      <c r="C268" s="24"/>
      <c r="D268" s="39"/>
      <c r="E268" s="40"/>
      <c r="F268" s="40"/>
      <c r="G268" s="40"/>
      <c r="H268" s="40"/>
      <c r="I268" s="40"/>
      <c r="J268" s="40"/>
      <c r="K268" s="40"/>
      <c r="M268" s="40"/>
      <c r="N268" s="41"/>
      <c r="O268" s="41"/>
      <c r="P268" s="41"/>
      <c r="Q268" s="41"/>
      <c r="BA268" s="96" t="e">
        <v>#REF!</v>
      </c>
      <c r="BB268" s="147" t="e">
        <v>#REF!</v>
      </c>
      <c r="BC268" s="24" t="e">
        <v>#REF!</v>
      </c>
      <c r="BD268" s="3" t="e">
        <v>#REF!</v>
      </c>
      <c r="BE268" s="3" t="e">
        <v>#REF!</v>
      </c>
    </row>
    <row r="269" spans="1:57" ht="15.75" customHeight="1">
      <c r="A269" s="24"/>
      <c r="B269" s="147"/>
      <c r="C269" s="24"/>
      <c r="D269" s="39"/>
      <c r="E269" s="40"/>
      <c r="F269" s="40"/>
      <c r="G269" s="40"/>
      <c r="H269" s="40"/>
      <c r="I269" s="40"/>
      <c r="J269" s="40"/>
      <c r="K269" s="40"/>
      <c r="M269" s="40"/>
      <c r="N269" s="41"/>
      <c r="O269" s="41"/>
      <c r="P269" s="41"/>
      <c r="Q269" s="41"/>
      <c r="BA269" s="96" t="e">
        <v>#REF!</v>
      </c>
      <c r="BB269" s="147" t="e">
        <v>#REF!</v>
      </c>
      <c r="BC269" s="24" t="e">
        <v>#REF!</v>
      </c>
      <c r="BD269" s="3" t="e">
        <v>#REF!</v>
      </c>
      <c r="BE269" s="3" t="e">
        <v>#REF!</v>
      </c>
    </row>
    <row r="270" spans="1:57" ht="15.75" customHeight="1">
      <c r="A270" s="24"/>
      <c r="B270" s="147"/>
      <c r="C270" s="24"/>
      <c r="D270" s="39"/>
      <c r="E270" s="40"/>
      <c r="F270" s="40"/>
      <c r="G270" s="40"/>
      <c r="H270" s="40"/>
      <c r="I270" s="40"/>
      <c r="J270" s="40"/>
      <c r="K270" s="40"/>
      <c r="M270" s="40"/>
      <c r="N270" s="41"/>
      <c r="O270" s="41"/>
      <c r="P270" s="41"/>
      <c r="Q270" s="41"/>
      <c r="BA270" s="96" t="e">
        <v>#REF!</v>
      </c>
      <c r="BB270" s="147" t="e">
        <v>#REF!</v>
      </c>
      <c r="BC270" s="24" t="e">
        <v>#REF!</v>
      </c>
      <c r="BD270" s="3" t="e">
        <v>#REF!</v>
      </c>
      <c r="BE270" s="3" t="e">
        <v>#REF!</v>
      </c>
    </row>
    <row r="271" spans="1:57" ht="15.75" customHeight="1">
      <c r="A271" s="24"/>
      <c r="B271" s="147"/>
      <c r="C271" s="24"/>
      <c r="D271" s="39"/>
      <c r="E271" s="40"/>
      <c r="F271" s="40"/>
      <c r="G271" s="40"/>
      <c r="H271" s="40"/>
      <c r="I271" s="40"/>
      <c r="J271" s="40"/>
      <c r="K271" s="40"/>
      <c r="M271" s="40"/>
      <c r="N271" s="41"/>
      <c r="O271" s="41"/>
      <c r="P271" s="41"/>
      <c r="Q271" s="41"/>
      <c r="BA271" s="96" t="e">
        <v>#REF!</v>
      </c>
      <c r="BB271" s="147" t="e">
        <v>#REF!</v>
      </c>
      <c r="BC271" s="24" t="e">
        <v>#REF!</v>
      </c>
      <c r="BD271" s="3" t="e">
        <v>#REF!</v>
      </c>
      <c r="BE271" s="3" t="e">
        <v>#REF!</v>
      </c>
    </row>
    <row r="272" spans="1:57" ht="15.75" customHeight="1">
      <c r="A272" s="24"/>
      <c r="B272" s="147"/>
      <c r="C272" s="24"/>
      <c r="D272" s="39"/>
      <c r="E272" s="40"/>
      <c r="F272" s="40"/>
      <c r="G272" s="40"/>
      <c r="H272" s="40"/>
      <c r="I272" s="40"/>
      <c r="J272" s="40"/>
      <c r="K272" s="40"/>
      <c r="L272" s="40"/>
      <c r="M272" s="40"/>
      <c r="N272" s="41"/>
      <c r="O272" s="41"/>
      <c r="P272" s="41"/>
      <c r="Q272" s="41"/>
      <c r="BA272" s="96" t="e">
        <v>#REF!</v>
      </c>
      <c r="BB272" s="147" t="e">
        <v>#REF!</v>
      </c>
      <c r="BC272" s="24" t="e">
        <v>#REF!</v>
      </c>
      <c r="BD272" s="3" t="e">
        <v>#REF!</v>
      </c>
      <c r="BE272" s="3" t="e">
        <v>#REF!</v>
      </c>
    </row>
    <row r="273" spans="1:57" ht="15.75" customHeight="1">
      <c r="A273" s="24"/>
      <c r="B273" s="147"/>
      <c r="C273" s="24"/>
      <c r="D273" s="39"/>
      <c r="E273" s="40"/>
      <c r="F273" s="40"/>
      <c r="G273" s="40"/>
      <c r="H273" s="40"/>
      <c r="I273" s="40"/>
      <c r="J273" s="40"/>
      <c r="K273" s="40"/>
      <c r="L273" s="40"/>
      <c r="M273" s="40"/>
      <c r="N273" s="41"/>
      <c r="O273" s="41"/>
      <c r="P273" s="41"/>
      <c r="Q273" s="41"/>
      <c r="BA273" s="96" t="e">
        <v>#REF!</v>
      </c>
      <c r="BB273" s="147" t="e">
        <v>#REF!</v>
      </c>
      <c r="BC273" s="24" t="e">
        <v>#REF!</v>
      </c>
      <c r="BD273" s="3" t="e">
        <v>#REF!</v>
      </c>
      <c r="BE273" s="3" t="e">
        <v>#REF!</v>
      </c>
    </row>
    <row r="274" spans="1:57" ht="15.75" customHeight="1">
      <c r="A274" s="24"/>
      <c r="B274" s="147"/>
      <c r="C274" s="24"/>
      <c r="D274" s="39"/>
      <c r="E274" s="40"/>
      <c r="F274" s="40"/>
      <c r="G274" s="40"/>
      <c r="H274" s="40"/>
      <c r="I274" s="40"/>
      <c r="J274" s="40"/>
      <c r="K274" s="40"/>
      <c r="L274" s="40"/>
      <c r="M274" s="40"/>
      <c r="N274" s="41"/>
      <c r="O274" s="41"/>
      <c r="P274" s="41"/>
      <c r="Q274" s="41"/>
      <c r="BA274" s="96" t="e">
        <v>#REF!</v>
      </c>
      <c r="BB274" s="147" t="e">
        <v>#REF!</v>
      </c>
      <c r="BC274" s="24" t="e">
        <v>#REF!</v>
      </c>
      <c r="BD274" s="3" t="e">
        <v>#REF!</v>
      </c>
      <c r="BE274" s="3" t="e">
        <v>#REF!</v>
      </c>
    </row>
    <row r="275" spans="1:57" ht="12.75" customHeight="1">
      <c r="A275" s="24"/>
      <c r="B275" s="147"/>
      <c r="BA275" s="96" t="e">
        <v>#REF!</v>
      </c>
      <c r="BB275" s="147" t="e">
        <v>#REF!</v>
      </c>
      <c r="BC275" s="3" t="e">
        <v>#REF!</v>
      </c>
      <c r="BD275" s="3" t="e">
        <v>#REF!</v>
      </c>
      <c r="BE275" s="3" t="e">
        <v>#REF!</v>
      </c>
    </row>
    <row r="276" spans="1:57" ht="12.75" customHeight="1">
      <c r="A276" s="24"/>
      <c r="B276" s="147"/>
      <c r="BA276" s="96" t="e">
        <v>#REF!</v>
      </c>
      <c r="BB276" s="147" t="e">
        <v>#REF!</v>
      </c>
      <c r="BC276" s="3" t="e">
        <v>#REF!</v>
      </c>
      <c r="BD276" s="3" t="e">
        <v>#REF!</v>
      </c>
      <c r="BE276" s="3" t="e">
        <v>#REF!</v>
      </c>
    </row>
    <row r="277" spans="1:57" ht="12.75" customHeight="1">
      <c r="A277" s="24"/>
      <c r="B277" s="147"/>
      <c r="M277" s="103"/>
      <c r="BA277" s="96" t="e">
        <v>#REF!</v>
      </c>
      <c r="BB277" s="147" t="e">
        <v>#REF!</v>
      </c>
      <c r="BC277" s="3" t="e">
        <v>#REF!</v>
      </c>
      <c r="BD277" s="3" t="e">
        <v>#REF!</v>
      </c>
      <c r="BE277" s="3" t="e">
        <v>#REF!</v>
      </c>
    </row>
    <row r="278" spans="1:57" ht="138" customHeight="1">
      <c r="A278" s="24"/>
      <c r="B278" s="147"/>
      <c r="D278" s="39"/>
      <c r="E278" s="40"/>
      <c r="F278" s="40"/>
      <c r="G278" s="40"/>
      <c r="H278" s="40"/>
      <c r="I278" s="40"/>
      <c r="J278" s="40"/>
      <c r="K278" s="40"/>
      <c r="L278" s="40"/>
      <c r="M278" s="40"/>
      <c r="BA278" s="97" t="e">
        <v>#REF!</v>
      </c>
      <c r="BB278" s="97" t="e">
        <v>#REF!</v>
      </c>
      <c r="BC278" s="3" t="e">
        <v>#REF!</v>
      </c>
      <c r="BD278" s="3" t="e">
        <v>#REF!</v>
      </c>
      <c r="BE278" s="3" t="e">
        <v>#REF!</v>
      </c>
    </row>
    <row r="279" spans="1:57" ht="12.75" customHeight="1">
      <c r="A279" s="203"/>
      <c r="B279" s="204"/>
      <c r="C279" s="205"/>
      <c r="D279" s="206" t="s">
        <v>61</v>
      </c>
      <c r="E279" s="207">
        <f>E280</f>
        <v>42002</v>
      </c>
      <c r="F279" s="207">
        <f t="shared" ref="F279:K279" si="19">F280</f>
        <v>42003</v>
      </c>
      <c r="G279" s="207">
        <f t="shared" si="19"/>
        <v>42004</v>
      </c>
      <c r="H279" s="207">
        <f t="shared" si="19"/>
        <v>42005</v>
      </c>
      <c r="I279" s="207">
        <f t="shared" si="19"/>
        <v>42006</v>
      </c>
      <c r="J279" s="207">
        <f t="shared" si="19"/>
        <v>42007</v>
      </c>
      <c r="K279" s="207">
        <f t="shared" si="19"/>
        <v>42008</v>
      </c>
      <c r="L279" s="205" t="str">
        <f t="shared" ref="L279:Q279" si="20">L2</f>
        <v>WEEKLY</v>
      </c>
      <c r="M279" s="205" t="str">
        <f t="shared" si="20"/>
        <v>LAST</v>
      </c>
      <c r="N279" s="205" t="str">
        <f t="shared" si="20"/>
        <v>PREVIOUS</v>
      </c>
      <c r="O279" s="205" t="str">
        <f t="shared" si="20"/>
        <v>MONTH</v>
      </c>
      <c r="P279" s="205" t="str">
        <f t="shared" si="20"/>
        <v>1-day</v>
      </c>
      <c r="Q279" s="205" t="str">
        <f t="shared" si="20"/>
        <v>Monthly</v>
      </c>
      <c r="BA279" s="97" t="e">
        <v>#REF!</v>
      </c>
      <c r="BB279" s="97" t="e">
        <v>#REF!</v>
      </c>
      <c r="BC279" s="94" t="e">
        <v>#REF!</v>
      </c>
      <c r="BD279" s="3" t="e">
        <v>#REF!</v>
      </c>
      <c r="BE279" s="3" t="e">
        <v>#REF!</v>
      </c>
    </row>
    <row r="280" spans="1:57" ht="12.75" customHeight="1">
      <c r="A280" s="24"/>
      <c r="B280" s="147"/>
      <c r="C280" s="94"/>
      <c r="D280" s="95" t="s">
        <v>62</v>
      </c>
      <c r="E280" s="94">
        <f t="shared" ref="E280:Q280" si="21">E3</f>
        <v>42002</v>
      </c>
      <c r="F280" s="94">
        <f t="shared" si="21"/>
        <v>42003</v>
      </c>
      <c r="G280" s="94">
        <f t="shared" si="21"/>
        <v>42004</v>
      </c>
      <c r="H280" s="94">
        <f t="shared" si="21"/>
        <v>42005</v>
      </c>
      <c r="I280" s="94">
        <f t="shared" si="21"/>
        <v>42006</v>
      </c>
      <c r="J280" s="94">
        <f t="shared" si="21"/>
        <v>42007</v>
      </c>
      <c r="K280" s="94">
        <f t="shared" si="21"/>
        <v>42008</v>
      </c>
      <c r="L280" s="94" t="str">
        <f t="shared" si="21"/>
        <v>TOTAL</v>
      </c>
      <c r="M280" s="94" t="str">
        <f t="shared" si="21"/>
        <v>YEAR WEEKLY</v>
      </c>
      <c r="N280" s="94" t="str">
        <f t="shared" si="21"/>
        <v>Summaries</v>
      </c>
      <c r="O280" s="94" t="str">
        <f t="shared" si="21"/>
        <v>TO DATE</v>
      </c>
      <c r="P280" s="94" t="str">
        <f t="shared" si="21"/>
        <v>Budget</v>
      </c>
      <c r="Q280" s="94" t="str">
        <f t="shared" si="21"/>
        <v>Budget</v>
      </c>
      <c r="BA280" s="97" t="e">
        <v>#REF!</v>
      </c>
      <c r="BB280" s="97" t="e">
        <v>#REF!</v>
      </c>
      <c r="BC280" s="94" t="e">
        <v>#REF!</v>
      </c>
      <c r="BD280" s="3" t="e">
        <v>#REF!</v>
      </c>
      <c r="BE280" s="3" t="e">
        <v>#REF!</v>
      </c>
    </row>
    <row r="281" spans="1:57" ht="12.75" customHeight="1">
      <c r="A281" s="24"/>
      <c r="B281" s="147"/>
      <c r="D281" s="95" t="str">
        <f>C5</f>
        <v>Temper (in/out)</v>
      </c>
      <c r="E281" s="94" t="str">
        <f t="shared" ref="E281:K281" si="22">E5</f>
        <v>28/32</v>
      </c>
      <c r="F281" s="94" t="str">
        <f t="shared" si="22"/>
        <v>28/32</v>
      </c>
      <c r="G281" s="94" t="str">
        <f t="shared" si="22"/>
        <v>28/32</v>
      </c>
      <c r="H281" s="94" t="str">
        <f t="shared" si="22"/>
        <v>28/32</v>
      </c>
      <c r="I281" s="94" t="str">
        <f t="shared" si="22"/>
        <v>28/32</v>
      </c>
      <c r="J281" s="94" t="str">
        <f t="shared" si="22"/>
        <v>28/32</v>
      </c>
      <c r="K281" s="94" t="str">
        <f t="shared" si="22"/>
        <v>28/32</v>
      </c>
      <c r="N281" s="94"/>
      <c r="O281" s="94"/>
      <c r="P281" s="94"/>
      <c r="Q281" s="94"/>
      <c r="BA281" s="97" t="e">
        <v>#REF!</v>
      </c>
      <c r="BB281" s="97" t="e">
        <v>#REF!</v>
      </c>
      <c r="BC281" s="3" t="e">
        <v>#REF!</v>
      </c>
      <c r="BD281" s="3" t="e">
        <v>#REF!</v>
      </c>
      <c r="BE281" s="3" t="e">
        <v>#REF!</v>
      </c>
    </row>
    <row r="282" spans="1:57" ht="12.75" customHeight="1">
      <c r="C282" s="49"/>
      <c r="D282" s="6"/>
      <c r="E282" s="47"/>
      <c r="F282" s="47"/>
      <c r="G282" s="47"/>
      <c r="H282" s="47"/>
      <c r="I282" s="47"/>
      <c r="J282" s="47"/>
      <c r="K282" s="47"/>
      <c r="L282" s="87"/>
      <c r="M282" s="87"/>
      <c r="N282" s="10"/>
      <c r="O282" s="10"/>
      <c r="P282" s="10"/>
      <c r="Q282" s="10"/>
      <c r="BA282" s="3" t="e">
        <v>#REF!</v>
      </c>
      <c r="BB282" s="3" t="e">
        <v>#REF!</v>
      </c>
      <c r="BC282" s="49" t="e">
        <v>#REF!</v>
      </c>
      <c r="BD282" s="3" t="e">
        <v>#REF!</v>
      </c>
      <c r="BE282" s="3" t="e">
        <v>#REF!</v>
      </c>
    </row>
    <row r="283" spans="1:57" ht="12.75" customHeight="1">
      <c r="A283" s="50"/>
      <c r="B283" s="50"/>
      <c r="C283" s="51"/>
      <c r="D283" s="52"/>
      <c r="E283" s="53"/>
      <c r="F283" s="53"/>
      <c r="G283" s="53"/>
      <c r="H283" s="53"/>
      <c r="I283" s="53"/>
      <c r="J283" s="53"/>
      <c r="K283" s="53"/>
      <c r="L283" s="88"/>
      <c r="M283" s="88"/>
      <c r="N283" s="54"/>
      <c r="O283" s="54"/>
      <c r="P283" s="54"/>
      <c r="Q283" s="54"/>
      <c r="BA283" s="50" t="e">
        <v>#REF!</v>
      </c>
      <c r="BB283" s="50" t="e">
        <v>#REF!</v>
      </c>
      <c r="BC283" s="51" t="e">
        <v>#REF!</v>
      </c>
      <c r="BD283" s="3" t="e">
        <v>#REF!</v>
      </c>
      <c r="BE283" s="3" t="e">
        <v>#REF!</v>
      </c>
    </row>
    <row r="284" spans="1:57" ht="12.75" customHeight="1" thickBot="1">
      <c r="A284" s="24"/>
      <c r="B284" s="237"/>
      <c r="C284" s="67" t="s">
        <v>193</v>
      </c>
      <c r="D284" s="68"/>
      <c r="E284" s="60">
        <v>1</v>
      </c>
      <c r="F284" s="60"/>
      <c r="G284" s="60"/>
      <c r="H284" s="60"/>
      <c r="I284" s="60"/>
      <c r="J284" s="60"/>
      <c r="K284" s="60"/>
      <c r="L284" s="162"/>
      <c r="M284" s="13"/>
      <c r="N284" s="161"/>
      <c r="O284" s="13"/>
      <c r="P284" s="13"/>
      <c r="Q284" s="213"/>
      <c r="BA284" s="84" t="e">
        <v>#REF!</v>
      </c>
      <c r="BB284" s="149" t="e">
        <v>#REF!</v>
      </c>
      <c r="BC284" s="67" t="e">
        <v>#REF!</v>
      </c>
      <c r="BD284" s="3" t="e">
        <v>#REF!</v>
      </c>
      <c r="BE284" s="3" t="e">
        <v>#REF!</v>
      </c>
    </row>
    <row r="285" spans="1:57" ht="12.75" customHeight="1" thickBot="1">
      <c r="A285" s="24"/>
      <c r="B285" s="237"/>
      <c r="C285" s="69" t="s">
        <v>104</v>
      </c>
      <c r="D285" s="6"/>
      <c r="E285" s="13"/>
      <c r="F285" s="13"/>
      <c r="G285" s="13"/>
      <c r="H285" s="13"/>
      <c r="I285" s="13"/>
      <c r="J285" s="13"/>
      <c r="K285" s="13"/>
      <c r="L285" s="162"/>
      <c r="M285" s="13"/>
      <c r="N285" s="161"/>
      <c r="O285" s="13"/>
      <c r="P285" s="13"/>
      <c r="Q285" s="213"/>
      <c r="BA285" s="84" t="e">
        <v>#REF!</v>
      </c>
      <c r="BB285" s="149" t="e">
        <v>#REF!</v>
      </c>
      <c r="BC285" s="69" t="e">
        <v>#REF!</v>
      </c>
      <c r="BD285" s="3" t="e">
        <v>#REF!</v>
      </c>
      <c r="BE285" s="3" t="e">
        <v>#REF!</v>
      </c>
    </row>
    <row r="286" spans="1:57" ht="12.75" customHeight="1">
      <c r="A286" s="24"/>
      <c r="B286" s="237"/>
      <c r="C286" s="120" t="s">
        <v>194</v>
      </c>
      <c r="D286" s="329"/>
      <c r="E286" s="66"/>
      <c r="F286" s="219"/>
      <c r="G286" s="219"/>
      <c r="H286" s="219"/>
      <c r="I286" s="219"/>
      <c r="J286" s="219"/>
      <c r="K286" s="219"/>
      <c r="L286" s="218"/>
      <c r="M286" s="219"/>
      <c r="N286" s="220"/>
      <c r="O286" s="219"/>
      <c r="P286" s="219"/>
      <c r="Q286" s="221"/>
      <c r="BA286" s="84" t="e">
        <v>#REF!</v>
      </c>
      <c r="BB286" s="149" t="e">
        <v>#REF!</v>
      </c>
      <c r="BC286" s="120" t="e">
        <v>#REF!</v>
      </c>
      <c r="BD286" s="3" t="e">
        <v>#REF!</v>
      </c>
      <c r="BE286" s="3" t="e">
        <v>#REF!</v>
      </c>
    </row>
    <row r="287" spans="1:57" ht="12.75" customHeight="1">
      <c r="A287" s="24"/>
      <c r="C287" s="330" t="s">
        <v>107</v>
      </c>
      <c r="D287" s="330"/>
      <c r="E287" s="72"/>
      <c r="F287" s="72"/>
      <c r="G287" s="72"/>
      <c r="H287" s="72"/>
      <c r="I287" s="72"/>
      <c r="J287" s="72"/>
      <c r="K287" s="72"/>
      <c r="L287" s="89"/>
      <c r="M287" s="89"/>
      <c r="N287" s="72"/>
      <c r="O287" s="72"/>
      <c r="P287" s="72"/>
      <c r="BA287" s="3" t="e">
        <v>#REF!</v>
      </c>
      <c r="BB287" s="3" t="e">
        <v>#REF!</v>
      </c>
      <c r="BC287" s="154" t="e">
        <v>#REF!</v>
      </c>
      <c r="BD287" s="3" t="e">
        <v>#REF!</v>
      </c>
      <c r="BE287" s="3" t="e">
        <v>#REF!</v>
      </c>
    </row>
    <row r="288" spans="1:57" ht="12.75" customHeight="1">
      <c r="A288" s="24"/>
      <c r="B288" s="237"/>
      <c r="C288" s="58" t="s">
        <v>108</v>
      </c>
      <c r="D288" s="59"/>
      <c r="E288" s="60"/>
      <c r="F288" s="60"/>
      <c r="G288" s="60"/>
      <c r="H288" s="60"/>
      <c r="I288" s="60"/>
      <c r="J288" s="60"/>
      <c r="K288" s="60"/>
      <c r="L288" s="162"/>
      <c r="M288" s="13"/>
      <c r="N288" s="161"/>
      <c r="O288" s="13"/>
      <c r="P288" s="13"/>
      <c r="Q288" s="213"/>
      <c r="BA288" s="84" t="e">
        <v>#REF!</v>
      </c>
      <c r="BB288" s="149" t="e">
        <v>#REF!</v>
      </c>
      <c r="BC288" s="58" t="e">
        <v>#REF!</v>
      </c>
      <c r="BD288" s="3" t="e">
        <v>#REF!</v>
      </c>
      <c r="BE288" s="3" t="e">
        <v>#REF!</v>
      </c>
    </row>
    <row r="289" spans="1:57" ht="12.75" customHeight="1">
      <c r="A289" s="24"/>
      <c r="B289" s="237"/>
      <c r="C289" s="61" t="s">
        <v>109</v>
      </c>
      <c r="D289" s="17"/>
      <c r="E289" s="13"/>
      <c r="F289" s="13"/>
      <c r="G289" s="13"/>
      <c r="H289" s="13"/>
      <c r="I289" s="13"/>
      <c r="J289" s="13"/>
      <c r="K289" s="13"/>
      <c r="L289" s="162"/>
      <c r="M289" s="13"/>
      <c r="N289" s="161"/>
      <c r="O289" s="13"/>
      <c r="P289" s="13"/>
      <c r="Q289" s="213"/>
      <c r="BA289" s="84" t="e">
        <v>#REF!</v>
      </c>
      <c r="BB289" s="149" t="e">
        <v>#REF!</v>
      </c>
      <c r="BC289" s="61" t="e">
        <v>#REF!</v>
      </c>
      <c r="BD289" s="3" t="e">
        <v>#REF!</v>
      </c>
      <c r="BE289" s="3" t="e">
        <v>#REF!</v>
      </c>
    </row>
    <row r="290" spans="1:57" ht="12.75" customHeight="1">
      <c r="A290" s="24"/>
      <c r="B290" s="237"/>
      <c r="C290" s="61" t="s">
        <v>110</v>
      </c>
      <c r="D290" s="99"/>
      <c r="E290" s="100"/>
      <c r="F290" s="100"/>
      <c r="G290" s="100"/>
      <c r="H290" s="100"/>
      <c r="I290" s="100"/>
      <c r="J290" s="100"/>
      <c r="K290" s="100"/>
      <c r="L290" s="162"/>
      <c r="M290" s="13"/>
      <c r="N290" s="161"/>
      <c r="O290" s="13"/>
      <c r="P290" s="13"/>
      <c r="Q290" s="213"/>
      <c r="BA290" s="84" t="e">
        <v>#REF!</v>
      </c>
      <c r="BB290" s="149" t="e">
        <v>#REF!</v>
      </c>
      <c r="BC290" s="61" t="e">
        <v>#REF!</v>
      </c>
      <c r="BD290" s="3" t="e">
        <v>#REF!</v>
      </c>
      <c r="BE290" s="3" t="e">
        <v>#REF!</v>
      </c>
    </row>
    <row r="291" spans="1:57" ht="12.75" customHeight="1" thickBot="1">
      <c r="A291" s="24"/>
      <c r="B291" s="237"/>
      <c r="C291" s="98" t="s">
        <v>195</v>
      </c>
      <c r="D291" s="101"/>
      <c r="E291" s="102"/>
      <c r="F291" s="102"/>
      <c r="G291" s="102"/>
      <c r="H291" s="102"/>
      <c r="I291" s="102"/>
      <c r="J291" s="102"/>
      <c r="K291" s="102"/>
      <c r="L291" s="162"/>
      <c r="M291" s="13"/>
      <c r="N291" s="161"/>
      <c r="O291" s="13"/>
      <c r="P291" s="13"/>
      <c r="Q291" s="213"/>
      <c r="BA291" s="84" t="e">
        <v>#REF!</v>
      </c>
      <c r="BB291" s="149" t="e">
        <v>#REF!</v>
      </c>
      <c r="BC291" s="98" t="e">
        <v>#REF!</v>
      </c>
      <c r="BD291" s="3" t="e">
        <v>#REF!</v>
      </c>
      <c r="BE291" s="3" t="e">
        <v>#REF!</v>
      </c>
    </row>
    <row r="292" spans="1:57" ht="12.75" customHeight="1" thickBot="1">
      <c r="A292" s="24"/>
      <c r="B292" s="237"/>
      <c r="C292" s="98" t="s">
        <v>196</v>
      </c>
      <c r="D292" s="101"/>
      <c r="E292" s="102"/>
      <c r="F292" s="102"/>
      <c r="G292" s="102"/>
      <c r="H292" s="102"/>
      <c r="I292" s="102"/>
      <c r="J292" s="102"/>
      <c r="K292" s="102"/>
      <c r="L292" s="162"/>
      <c r="M292" s="13"/>
      <c r="N292" s="161"/>
      <c r="O292" s="13"/>
      <c r="P292" s="13"/>
      <c r="Q292" s="213"/>
      <c r="BA292" s="84" t="e">
        <v>#REF!</v>
      </c>
      <c r="BB292" s="149" t="e">
        <v>#REF!</v>
      </c>
      <c r="BC292" s="98" t="e">
        <v>#REF!</v>
      </c>
      <c r="BD292" s="3" t="e">
        <v>#REF!</v>
      </c>
      <c r="BE292" s="3" t="e">
        <v>#REF!</v>
      </c>
    </row>
    <row r="293" spans="1:57" ht="12.75" customHeight="1" thickBot="1">
      <c r="A293" s="24"/>
      <c r="B293" s="237"/>
      <c r="C293" s="98" t="s">
        <v>197</v>
      </c>
      <c r="D293" s="101"/>
      <c r="E293" s="102"/>
      <c r="F293" s="102"/>
      <c r="G293" s="102"/>
      <c r="H293" s="102"/>
      <c r="I293" s="102"/>
      <c r="J293" s="102"/>
      <c r="K293" s="102"/>
      <c r="L293" s="162"/>
      <c r="M293" s="13"/>
      <c r="N293" s="161"/>
      <c r="O293" s="13"/>
      <c r="P293" s="13"/>
      <c r="Q293" s="213"/>
      <c r="BA293" s="84" t="e">
        <v>#REF!</v>
      </c>
      <c r="BB293" s="149" t="e">
        <v>#REF!</v>
      </c>
      <c r="BC293" s="98" t="e">
        <v>#REF!</v>
      </c>
      <c r="BD293" s="3" t="e">
        <v>#REF!</v>
      </c>
      <c r="BE293" s="3" t="e">
        <v>#REF!</v>
      </c>
    </row>
    <row r="294" spans="1:57" ht="12.75" customHeight="1" thickBot="1">
      <c r="A294" s="24"/>
      <c r="B294" s="237"/>
      <c r="C294" s="98" t="s">
        <v>198</v>
      </c>
      <c r="D294" s="101"/>
      <c r="E294" s="102">
        <v>14004</v>
      </c>
      <c r="F294" s="102"/>
      <c r="G294" s="102"/>
      <c r="H294" s="102"/>
      <c r="I294" s="102"/>
      <c r="J294" s="102"/>
      <c r="K294" s="102"/>
      <c r="L294" s="162"/>
      <c r="M294" s="13"/>
      <c r="N294" s="161"/>
      <c r="O294" s="13"/>
      <c r="P294" s="13"/>
      <c r="Q294" s="213"/>
      <c r="BA294" s="84" t="e">
        <v>#REF!</v>
      </c>
      <c r="BB294" s="149" t="e">
        <v>#REF!</v>
      </c>
      <c r="BC294" s="98" t="e">
        <v>#REF!</v>
      </c>
      <c r="BD294" s="3" t="e">
        <v>#REF!</v>
      </c>
      <c r="BE294" s="3" t="e">
        <v>#REF!</v>
      </c>
    </row>
    <row r="295" spans="1:57" ht="12.75" customHeight="1">
      <c r="A295" s="24"/>
      <c r="B295" s="237"/>
      <c r="C295" s="119" t="s">
        <v>199</v>
      </c>
      <c r="D295" s="331"/>
      <c r="E295" s="332"/>
      <c r="F295" s="217"/>
      <c r="G295" s="217"/>
      <c r="H295" s="217"/>
      <c r="I295" s="217"/>
      <c r="J295" s="217"/>
      <c r="K295" s="217"/>
      <c r="L295" s="218"/>
      <c r="M295" s="219"/>
      <c r="N295" s="220"/>
      <c r="O295" s="219"/>
      <c r="P295" s="219"/>
      <c r="Q295" s="221"/>
      <c r="BA295" s="84" t="e">
        <v>#REF!</v>
      </c>
      <c r="BB295" s="149" t="e">
        <v>#REF!</v>
      </c>
      <c r="BC295" s="119" t="e">
        <v>#REF!</v>
      </c>
      <c r="BD295" s="3" t="e">
        <v>#REF!</v>
      </c>
      <c r="BE295" s="3" t="e">
        <v>#REF!</v>
      </c>
    </row>
    <row r="296" spans="1:57" ht="12.75" customHeight="1">
      <c r="A296" s="2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BA296" s="4" t="e">
        <v>#REF!</v>
      </c>
      <c r="BB296" s="4" t="e">
        <v>#REF!</v>
      </c>
      <c r="BC296" s="4" t="e">
        <v>#REF!</v>
      </c>
      <c r="BD296" s="3" t="e">
        <v>#REF!</v>
      </c>
      <c r="BE296" s="3" t="e">
        <v>#REF!</v>
      </c>
    </row>
    <row r="297" spans="1:57" ht="12.75" customHeight="1" thickBot="1">
      <c r="A297" s="24"/>
      <c r="C297" s="256"/>
      <c r="D297" s="256"/>
      <c r="E297" s="256"/>
      <c r="L297" s="3"/>
      <c r="M297" s="3"/>
      <c r="BA297" s="3" t="e">
        <v>#REF!</v>
      </c>
      <c r="BB297" s="3" t="e">
        <v>#REF!</v>
      </c>
      <c r="BC297" s="3" t="e">
        <v>#REF!</v>
      </c>
      <c r="BD297" s="3" t="e">
        <v>#REF!</v>
      </c>
      <c r="BE297" s="3" t="e">
        <v>#REF!</v>
      </c>
    </row>
    <row r="298" spans="1:57" ht="12.75" customHeight="1" thickBot="1">
      <c r="A298" s="24"/>
      <c r="B298" s="4"/>
      <c r="C298" s="144" t="s">
        <v>111</v>
      </c>
      <c r="D298" s="158" t="s">
        <v>79</v>
      </c>
      <c r="E298" s="159">
        <f>SUM(D299:D331)</f>
        <v>880</v>
      </c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BA298" s="4" t="e">
        <v>#REF!</v>
      </c>
      <c r="BB298" s="4" t="e">
        <v>#REF!</v>
      </c>
      <c r="BC298" s="144" t="e">
        <v>#REF!</v>
      </c>
      <c r="BD298" s="3" t="e">
        <v>#REF!</v>
      </c>
      <c r="BE298" s="3" t="e">
        <v>#REF!</v>
      </c>
    </row>
    <row r="299" spans="1:57" ht="12.75" customHeight="1">
      <c r="A299" s="24"/>
      <c r="B299" s="237" t="str">
        <f>B18</f>
        <v>1</v>
      </c>
      <c r="C299" s="146" t="str">
        <f>C18</f>
        <v>Food - Breakfast</v>
      </c>
      <c r="D299" s="333">
        <f>D18</f>
        <v>30</v>
      </c>
      <c r="E299" s="130">
        <v>2222</v>
      </c>
      <c r="F299" s="60"/>
      <c r="G299" s="60"/>
      <c r="H299" s="60"/>
      <c r="I299" s="60"/>
      <c r="J299" s="60"/>
      <c r="K299" s="60"/>
      <c r="L299" s="162"/>
      <c r="M299" s="13"/>
      <c r="N299" s="161"/>
      <c r="O299" s="13"/>
      <c r="P299" s="13"/>
      <c r="Q299" s="208"/>
      <c r="BA299" s="84" t="e">
        <v>#REF!</v>
      </c>
      <c r="BB299" s="149" t="e">
        <v>#REF!</v>
      </c>
      <c r="BC299" s="146" t="e">
        <v>#REF!</v>
      </c>
      <c r="BD299" s="3" t="e">
        <v>#REF!</v>
      </c>
      <c r="BE299" s="3" t="e">
        <v>#REF!</v>
      </c>
    </row>
    <row r="300" spans="1:57" ht="12.75" customHeight="1">
      <c r="A300" s="24"/>
      <c r="B300" s="237" t="str">
        <f>B19</f>
        <v>1</v>
      </c>
      <c r="C300" s="146" t="str">
        <f>C19</f>
        <v>Bevg - Breakfast</v>
      </c>
      <c r="D300" s="334"/>
      <c r="E300" s="13">
        <v>1590</v>
      </c>
      <c r="F300" s="13"/>
      <c r="G300" s="13"/>
      <c r="H300" s="13"/>
      <c r="I300" s="13"/>
      <c r="J300" s="13"/>
      <c r="K300" s="13"/>
      <c r="L300" s="162"/>
      <c r="M300" s="13"/>
      <c r="N300" s="161"/>
      <c r="O300" s="13"/>
      <c r="P300" s="13"/>
      <c r="Q300" s="208"/>
      <c r="BA300" s="84" t="e">
        <v>#REF!</v>
      </c>
      <c r="BB300" s="149" t="e">
        <v>#REF!</v>
      </c>
      <c r="BC300" s="146" t="e">
        <v>#REF!</v>
      </c>
      <c r="BD300" s="3" t="e">
        <v>#REF!</v>
      </c>
      <c r="BE300" s="3" t="e">
        <v>#REF!</v>
      </c>
    </row>
    <row r="301" spans="1:57" ht="12.75" customHeight="1" thickBot="1">
      <c r="A301" s="24"/>
      <c r="C301" s="98" t="str">
        <f>"Total     "&amp;(C299)&amp;" &amp;  "&amp;(C300)</f>
        <v>Total     Food - Breakfast &amp;  Bevg - Breakfast</v>
      </c>
      <c r="D301" s="335"/>
      <c r="E301" s="14">
        <v>3812</v>
      </c>
      <c r="F301" s="14"/>
      <c r="G301" s="14"/>
      <c r="H301" s="14"/>
      <c r="I301" s="14"/>
      <c r="J301" s="14"/>
      <c r="K301" s="14"/>
      <c r="L301" s="162"/>
      <c r="M301" s="13"/>
      <c r="N301" s="161"/>
      <c r="O301" s="13"/>
      <c r="P301" s="13"/>
      <c r="Q301" s="208"/>
      <c r="BA301" s="3" t="e">
        <v>#REF!</v>
      </c>
      <c r="BB301" s="3" t="e">
        <v>#REF!</v>
      </c>
      <c r="BC301" s="98" t="e">
        <v>#REF!</v>
      </c>
      <c r="BD301" s="3" t="e">
        <v>#REF!</v>
      </c>
      <c r="BE301" s="3" t="e">
        <v>#REF!</v>
      </c>
    </row>
    <row r="302" spans="1:57" ht="12.75" customHeight="1">
      <c r="A302" s="24"/>
      <c r="B302" s="237" t="str">
        <f>B20</f>
        <v>2</v>
      </c>
      <c r="C302" s="146" t="str">
        <f>C20</f>
        <v>Food - Dining Room</v>
      </c>
      <c r="D302" s="336">
        <f>D20</f>
        <v>40</v>
      </c>
      <c r="E302" s="13">
        <v>958</v>
      </c>
      <c r="F302" s="13"/>
      <c r="G302" s="13"/>
      <c r="H302" s="13"/>
      <c r="I302" s="13"/>
      <c r="J302" s="13"/>
      <c r="K302" s="13"/>
      <c r="L302" s="162"/>
      <c r="M302" s="13"/>
      <c r="N302" s="161"/>
      <c r="O302" s="13"/>
      <c r="P302" s="13"/>
      <c r="Q302" s="208"/>
      <c r="BA302" s="84" t="e">
        <v>#REF!</v>
      </c>
      <c r="BB302" s="149" t="e">
        <v>#REF!</v>
      </c>
      <c r="BC302" s="146" t="e">
        <v>#REF!</v>
      </c>
      <c r="BD302" s="3" t="e">
        <v>#REF!</v>
      </c>
      <c r="BE302" s="3" t="e">
        <v>#REF!</v>
      </c>
    </row>
    <row r="303" spans="1:57" ht="12.75" customHeight="1">
      <c r="A303" s="24"/>
      <c r="B303" s="237" t="str">
        <f>B21</f>
        <v>2</v>
      </c>
      <c r="C303" s="146" t="str">
        <f>C21</f>
        <v>Bevg - Dining Room</v>
      </c>
      <c r="D303" s="334"/>
      <c r="E303" s="13">
        <v>326</v>
      </c>
      <c r="F303" s="13"/>
      <c r="G303" s="13"/>
      <c r="H303" s="13"/>
      <c r="I303" s="13"/>
      <c r="J303" s="13"/>
      <c r="K303" s="13"/>
      <c r="L303" s="162"/>
      <c r="M303" s="13"/>
      <c r="N303" s="161"/>
      <c r="O303" s="13"/>
      <c r="P303" s="13"/>
      <c r="Q303" s="208"/>
      <c r="BA303" s="84" t="e">
        <v>#REF!</v>
      </c>
      <c r="BB303" s="149" t="e">
        <v>#REF!</v>
      </c>
      <c r="BC303" s="146" t="e">
        <v>#REF!</v>
      </c>
      <c r="BD303" s="3" t="e">
        <v>#REF!</v>
      </c>
      <c r="BE303" s="3" t="e">
        <v>#REF!</v>
      </c>
    </row>
    <row r="304" spans="1:57" ht="12.75" customHeight="1" thickBot="1">
      <c r="A304" s="24"/>
      <c r="B304" s="148"/>
      <c r="C304" s="98" t="str">
        <f>"Total     "&amp;(C302)&amp;" &amp;  "&amp;(C303)</f>
        <v>Total     Food - Dining Room &amp;  Bevg - Dining Room</v>
      </c>
      <c r="D304" s="335"/>
      <c r="E304" s="14">
        <v>1284</v>
      </c>
      <c r="F304" s="14"/>
      <c r="G304" s="14"/>
      <c r="H304" s="14"/>
      <c r="I304" s="14"/>
      <c r="J304" s="14"/>
      <c r="K304" s="14"/>
      <c r="L304" s="162"/>
      <c r="M304" s="13"/>
      <c r="N304" s="161"/>
      <c r="O304" s="13"/>
      <c r="P304" s="13"/>
      <c r="Q304" s="208"/>
      <c r="BA304" s="3" t="e">
        <v>#REF!</v>
      </c>
      <c r="BB304" s="148" t="e">
        <v>#REF!</v>
      </c>
      <c r="BC304" s="98" t="e">
        <v>#REF!</v>
      </c>
      <c r="BD304" s="3" t="e">
        <v>#REF!</v>
      </c>
      <c r="BE304" s="3" t="e">
        <v>#REF!</v>
      </c>
    </row>
    <row r="305" spans="1:57" ht="12.75" customHeight="1">
      <c r="A305" s="24"/>
      <c r="B305" s="237" t="str">
        <f>B22</f>
        <v>3</v>
      </c>
      <c r="C305" s="146" t="str">
        <f>C22</f>
        <v>Food - R1## Bar</v>
      </c>
      <c r="D305" s="336">
        <f>D22</f>
        <v>50</v>
      </c>
      <c r="E305" s="13">
        <v>2222</v>
      </c>
      <c r="F305" s="13"/>
      <c r="G305" s="13"/>
      <c r="H305" s="13"/>
      <c r="I305" s="13"/>
      <c r="J305" s="13"/>
      <c r="K305" s="13"/>
      <c r="L305" s="162"/>
      <c r="M305" s="13"/>
      <c r="N305" s="161"/>
      <c r="O305" s="13"/>
      <c r="P305" s="13"/>
      <c r="Q305" s="208"/>
      <c r="BA305" s="84" t="e">
        <v>#REF!</v>
      </c>
      <c r="BB305" s="149" t="e">
        <v>#REF!</v>
      </c>
      <c r="BC305" s="146" t="e">
        <v>#REF!</v>
      </c>
      <c r="BD305" s="3" t="e">
        <v>#REF!</v>
      </c>
      <c r="BE305" s="3" t="e">
        <v>#REF!</v>
      </c>
    </row>
    <row r="306" spans="1:57" ht="12.75" customHeight="1">
      <c r="A306" s="24"/>
      <c r="B306" s="237" t="str">
        <f>B23</f>
        <v>3</v>
      </c>
      <c r="C306" s="146" t="str">
        <f>C23</f>
        <v>Bevg - R1## Bar</v>
      </c>
      <c r="D306" s="334"/>
      <c r="E306" s="13">
        <v>1590</v>
      </c>
      <c r="F306" s="13"/>
      <c r="G306" s="13"/>
      <c r="H306" s="13"/>
      <c r="I306" s="13"/>
      <c r="J306" s="13"/>
      <c r="K306" s="13"/>
      <c r="L306" s="162"/>
      <c r="M306" s="13"/>
      <c r="N306" s="161"/>
      <c r="O306" s="13"/>
      <c r="P306" s="13"/>
      <c r="Q306" s="208"/>
      <c r="BA306" s="84" t="e">
        <v>#REF!</v>
      </c>
      <c r="BB306" s="149" t="e">
        <v>#REF!</v>
      </c>
      <c r="BC306" s="146" t="e">
        <v>#REF!</v>
      </c>
      <c r="BD306" s="3" t="e">
        <v>#REF!</v>
      </c>
      <c r="BE306" s="3" t="e">
        <v>#REF!</v>
      </c>
    </row>
    <row r="307" spans="1:57" ht="12.75" customHeight="1" thickBot="1">
      <c r="A307" s="24"/>
      <c r="B307" s="148"/>
      <c r="C307" s="98" t="str">
        <f>"Total     "&amp;(C305)&amp;" &amp;  "&amp;(C306)</f>
        <v>Total     Food - R1## Bar &amp;  Bevg - R1## Bar</v>
      </c>
      <c r="D307" s="337"/>
      <c r="E307" s="14">
        <v>3812</v>
      </c>
      <c r="F307" s="14"/>
      <c r="G307" s="14"/>
      <c r="H307" s="14"/>
      <c r="I307" s="14"/>
      <c r="J307" s="14"/>
      <c r="K307" s="14"/>
      <c r="L307" s="162"/>
      <c r="M307" s="13"/>
      <c r="N307" s="161"/>
      <c r="O307" s="13"/>
      <c r="P307" s="13"/>
      <c r="Q307" s="208"/>
      <c r="BA307" s="3" t="e">
        <v>#REF!</v>
      </c>
      <c r="BB307" s="148" t="e">
        <v>#REF!</v>
      </c>
      <c r="BC307" s="98" t="e">
        <v>#REF!</v>
      </c>
      <c r="BD307" s="3" t="e">
        <v>#REF!</v>
      </c>
      <c r="BE307" s="3" t="e">
        <v>#REF!</v>
      </c>
    </row>
    <row r="308" spans="1:57" ht="12.75" customHeight="1">
      <c r="A308" s="24"/>
      <c r="B308" s="237" t="str">
        <f>B24</f>
        <v>4</v>
      </c>
      <c r="C308" s="146" t="str">
        <f>C24</f>
        <v>Food - R2## Bar</v>
      </c>
      <c r="D308" s="338">
        <f>D24</f>
        <v>60</v>
      </c>
      <c r="E308" s="13">
        <v>2222</v>
      </c>
      <c r="F308" s="13"/>
      <c r="G308" s="13"/>
      <c r="H308" s="13"/>
      <c r="I308" s="13"/>
      <c r="J308" s="13"/>
      <c r="K308" s="13"/>
      <c r="L308" s="162"/>
      <c r="M308" s="13"/>
      <c r="N308" s="161"/>
      <c r="O308" s="13"/>
      <c r="P308" s="13"/>
      <c r="Q308" s="208"/>
      <c r="BA308" s="84" t="e">
        <v>#REF!</v>
      </c>
      <c r="BB308" s="149" t="e">
        <v>#REF!</v>
      </c>
      <c r="BC308" s="146" t="e">
        <v>#REF!</v>
      </c>
      <c r="BD308" s="3" t="e">
        <v>#REF!</v>
      </c>
      <c r="BE308" s="3" t="e">
        <v>#REF!</v>
      </c>
    </row>
    <row r="309" spans="1:57" ht="12.75" customHeight="1">
      <c r="A309" s="24"/>
      <c r="B309" s="237" t="str">
        <f>B25</f>
        <v>4</v>
      </c>
      <c r="C309" s="146" t="str">
        <f>C25</f>
        <v>Bevg - R2## Bar</v>
      </c>
      <c r="D309" s="334"/>
      <c r="E309" s="13">
        <v>1590</v>
      </c>
      <c r="F309" s="13"/>
      <c r="G309" s="13"/>
      <c r="H309" s="13"/>
      <c r="I309" s="13"/>
      <c r="J309" s="13"/>
      <c r="K309" s="13"/>
      <c r="L309" s="162"/>
      <c r="M309" s="13"/>
      <c r="N309" s="161"/>
      <c r="O309" s="13"/>
      <c r="P309" s="13"/>
      <c r="Q309" s="208"/>
      <c r="BA309" s="84" t="e">
        <v>#REF!</v>
      </c>
      <c r="BB309" s="149" t="e">
        <v>#REF!</v>
      </c>
      <c r="BC309" s="146" t="e">
        <v>#REF!</v>
      </c>
      <c r="BD309" s="3" t="e">
        <v>#REF!</v>
      </c>
      <c r="BE309" s="3" t="e">
        <v>#REF!</v>
      </c>
    </row>
    <row r="310" spans="1:57" ht="12.75" customHeight="1" thickBot="1">
      <c r="A310" s="24"/>
      <c r="B310" s="148"/>
      <c r="C310" s="98" t="str">
        <f>"Total     "&amp;(C308)&amp;" &amp;  "&amp;(C309)</f>
        <v>Total     Food - R2## Bar &amp;  Bevg - R2## Bar</v>
      </c>
      <c r="D310" s="337"/>
      <c r="E310" s="14">
        <v>3812</v>
      </c>
      <c r="F310" s="14"/>
      <c r="G310" s="14"/>
      <c r="H310" s="14"/>
      <c r="I310" s="14"/>
      <c r="J310" s="14"/>
      <c r="K310" s="14"/>
      <c r="L310" s="162"/>
      <c r="M310" s="13"/>
      <c r="N310" s="161"/>
      <c r="O310" s="13"/>
      <c r="P310" s="13"/>
      <c r="Q310" s="208"/>
      <c r="BA310" s="3" t="e">
        <v>#REF!</v>
      </c>
      <c r="BB310" s="148" t="e">
        <v>#REF!</v>
      </c>
      <c r="BC310" s="98" t="e">
        <v>#REF!</v>
      </c>
      <c r="BD310" s="3" t="e">
        <v>#REF!</v>
      </c>
      <c r="BE310" s="3" t="e">
        <v>#REF!</v>
      </c>
    </row>
    <row r="311" spans="1:57" ht="12.75" customHeight="1">
      <c r="A311" s="24"/>
      <c r="B311" s="237" t="str">
        <f>B26</f>
        <v>5</v>
      </c>
      <c r="C311" s="146" t="str">
        <f>C26</f>
        <v>Food - Room Service</v>
      </c>
      <c r="D311" s="338">
        <f>D26</f>
        <v>70</v>
      </c>
      <c r="E311" s="13">
        <v>958</v>
      </c>
      <c r="F311" s="13"/>
      <c r="G311" s="13"/>
      <c r="H311" s="13"/>
      <c r="I311" s="13"/>
      <c r="J311" s="13"/>
      <c r="K311" s="13"/>
      <c r="L311" s="162"/>
      <c r="M311" s="13"/>
      <c r="N311" s="161"/>
      <c r="O311" s="13"/>
      <c r="P311" s="13"/>
      <c r="Q311" s="208"/>
      <c r="BA311" s="84" t="e">
        <v>#REF!</v>
      </c>
      <c r="BB311" s="149" t="e">
        <v>#REF!</v>
      </c>
      <c r="BC311" s="146" t="e">
        <v>#REF!</v>
      </c>
      <c r="BD311" s="3" t="e">
        <v>#REF!</v>
      </c>
      <c r="BE311" s="3" t="e">
        <v>#REF!</v>
      </c>
    </row>
    <row r="312" spans="1:57" ht="12.75" customHeight="1">
      <c r="A312" s="24"/>
      <c r="B312" s="237" t="str">
        <f>B27</f>
        <v>5</v>
      </c>
      <c r="C312" s="146" t="str">
        <f>C27</f>
        <v>Bevg - Room Service</v>
      </c>
      <c r="D312" s="334"/>
      <c r="E312" s="13">
        <v>326</v>
      </c>
      <c r="F312" s="13"/>
      <c r="G312" s="13"/>
      <c r="H312" s="13"/>
      <c r="I312" s="13"/>
      <c r="J312" s="13"/>
      <c r="K312" s="13"/>
      <c r="L312" s="162"/>
      <c r="M312" s="13"/>
      <c r="N312" s="161"/>
      <c r="O312" s="13"/>
      <c r="P312" s="13"/>
      <c r="Q312" s="208"/>
      <c r="BA312" s="84" t="e">
        <v>#REF!</v>
      </c>
      <c r="BB312" s="149" t="e">
        <v>#REF!</v>
      </c>
      <c r="BC312" s="146" t="e">
        <v>#REF!</v>
      </c>
      <c r="BD312" s="3" t="e">
        <v>#REF!</v>
      </c>
      <c r="BE312" s="3" t="e">
        <v>#REF!</v>
      </c>
    </row>
    <row r="313" spans="1:57" ht="12.75" customHeight="1" thickBot="1">
      <c r="A313" s="24"/>
      <c r="B313" s="148"/>
      <c r="C313" s="98" t="str">
        <f>"Total     "&amp;(C311)&amp;" &amp;  "&amp;(C312)</f>
        <v>Total     Food - Room Service &amp;  Bevg - Room Service</v>
      </c>
      <c r="D313" s="337"/>
      <c r="E313" s="14">
        <v>1284</v>
      </c>
      <c r="F313" s="14"/>
      <c r="G313" s="14"/>
      <c r="H313" s="14"/>
      <c r="I313" s="14"/>
      <c r="J313" s="14"/>
      <c r="K313" s="14"/>
      <c r="L313" s="162"/>
      <c r="M313" s="13"/>
      <c r="N313" s="161"/>
      <c r="O313" s="13"/>
      <c r="P313" s="13"/>
      <c r="Q313" s="208"/>
      <c r="BA313" s="3" t="e">
        <v>#REF!</v>
      </c>
      <c r="BB313" s="148" t="e">
        <v>#REF!</v>
      </c>
      <c r="BC313" s="98" t="e">
        <v>#REF!</v>
      </c>
      <c r="BD313" s="3" t="e">
        <v>#REF!</v>
      </c>
      <c r="BE313" s="3" t="e">
        <v>#REF!</v>
      </c>
    </row>
    <row r="314" spans="1:57" ht="12.75" customHeight="1">
      <c r="A314" s="24"/>
      <c r="B314" s="237" t="str">
        <f>B28</f>
        <v>6</v>
      </c>
      <c r="C314" s="146" t="str">
        <f>C28</f>
        <v>Food - Banquets</v>
      </c>
      <c r="D314" s="338">
        <f>D28</f>
        <v>80</v>
      </c>
      <c r="E314" s="13"/>
      <c r="F314" s="13"/>
      <c r="G314" s="13"/>
      <c r="H314" s="13"/>
      <c r="I314" s="13"/>
      <c r="J314" s="13"/>
      <c r="K314" s="13"/>
      <c r="L314" s="162"/>
      <c r="M314" s="13"/>
      <c r="N314" s="161"/>
      <c r="O314" s="13"/>
      <c r="P314" s="13"/>
      <c r="Q314" s="208"/>
      <c r="BA314" s="84" t="e">
        <v>#REF!</v>
      </c>
      <c r="BB314" s="149" t="e">
        <v>#REF!</v>
      </c>
      <c r="BC314" s="146" t="e">
        <v>#REF!</v>
      </c>
      <c r="BD314" s="3" t="e">
        <v>#REF!</v>
      </c>
      <c r="BE314" s="3" t="e">
        <v>#REF!</v>
      </c>
    </row>
    <row r="315" spans="1:57" ht="12.75" customHeight="1">
      <c r="A315" s="24"/>
      <c r="B315" s="237" t="str">
        <f>B29</f>
        <v>6</v>
      </c>
      <c r="C315" s="146" t="str">
        <f>C29</f>
        <v>Bevg - Banquets</v>
      </c>
      <c r="D315" s="334"/>
      <c r="E315" s="13"/>
      <c r="F315" s="13"/>
      <c r="G315" s="13"/>
      <c r="H315" s="13"/>
      <c r="I315" s="13"/>
      <c r="J315" s="13"/>
      <c r="K315" s="13"/>
      <c r="L315" s="162"/>
      <c r="M315" s="13"/>
      <c r="N315" s="161"/>
      <c r="O315" s="13"/>
      <c r="P315" s="13"/>
      <c r="Q315" s="208"/>
      <c r="BA315" s="84" t="e">
        <v>#REF!</v>
      </c>
      <c r="BB315" s="149" t="e">
        <v>#REF!</v>
      </c>
      <c r="BC315" s="146" t="e">
        <v>#REF!</v>
      </c>
      <c r="BD315" s="3" t="e">
        <v>#REF!</v>
      </c>
      <c r="BE315" s="3" t="e">
        <v>#REF!</v>
      </c>
    </row>
    <row r="316" spans="1:57" ht="12.75" customHeight="1" thickBot="1">
      <c r="A316" s="24"/>
      <c r="B316" s="148"/>
      <c r="C316" s="98" t="str">
        <f>"Total     "&amp;(C314)&amp;" &amp;  "&amp;(C315)</f>
        <v>Total     Food - Banquets &amp;  Bevg - Banquets</v>
      </c>
      <c r="D316" s="337"/>
      <c r="E316" s="14"/>
      <c r="F316" s="14"/>
      <c r="G316" s="14"/>
      <c r="H316" s="14"/>
      <c r="I316" s="14"/>
      <c r="J316" s="14"/>
      <c r="K316" s="14"/>
      <c r="L316" s="162"/>
      <c r="M316" s="13"/>
      <c r="N316" s="161"/>
      <c r="O316" s="13"/>
      <c r="P316" s="13"/>
      <c r="Q316" s="208"/>
      <c r="BA316" s="3" t="e">
        <v>#REF!</v>
      </c>
      <c r="BB316" s="148" t="e">
        <v>#REF!</v>
      </c>
      <c r="BC316" s="98" t="e">
        <v>#REF!</v>
      </c>
      <c r="BD316" s="3" t="e">
        <v>#REF!</v>
      </c>
      <c r="BE316" s="3" t="e">
        <v>#REF!</v>
      </c>
    </row>
    <row r="317" spans="1:57" ht="12.75" customHeight="1">
      <c r="A317" s="24"/>
      <c r="B317" s="237" t="str">
        <f>B30</f>
        <v>7</v>
      </c>
      <c r="C317" s="146" t="str">
        <f>C30</f>
        <v>Food - #20</v>
      </c>
      <c r="D317" s="338">
        <f>D30</f>
        <v>90</v>
      </c>
      <c r="E317" s="13"/>
      <c r="F317" s="13"/>
      <c r="G317" s="13"/>
      <c r="H317" s="13"/>
      <c r="I317" s="13"/>
      <c r="J317" s="13"/>
      <c r="K317" s="13"/>
      <c r="L317" s="162"/>
      <c r="M317" s="13"/>
      <c r="N317" s="161"/>
      <c r="O317" s="13"/>
      <c r="P317" s="13"/>
      <c r="Q317" s="208"/>
      <c r="BA317" s="84" t="e">
        <v>#REF!</v>
      </c>
      <c r="BB317" s="149" t="e">
        <v>#REF!</v>
      </c>
      <c r="BC317" s="146" t="e">
        <v>#REF!</v>
      </c>
      <c r="BD317" s="3" t="e">
        <v>#REF!</v>
      </c>
      <c r="BE317" s="3" t="e">
        <v>#REF!</v>
      </c>
    </row>
    <row r="318" spans="1:57" ht="12.75" customHeight="1">
      <c r="A318" s="24"/>
      <c r="B318" s="237" t="str">
        <f>B31</f>
        <v>7</v>
      </c>
      <c r="C318" s="146" t="str">
        <f>C31</f>
        <v>Bevg - #20</v>
      </c>
      <c r="D318" s="334"/>
      <c r="E318" s="13"/>
      <c r="F318" s="13"/>
      <c r="G318" s="13"/>
      <c r="H318" s="13"/>
      <c r="I318" s="13"/>
      <c r="J318" s="13"/>
      <c r="K318" s="13"/>
      <c r="L318" s="162"/>
      <c r="M318" s="13"/>
      <c r="N318" s="161"/>
      <c r="O318" s="13"/>
      <c r="P318" s="13"/>
      <c r="Q318" s="208"/>
      <c r="BA318" s="84" t="e">
        <v>#REF!</v>
      </c>
      <c r="BB318" s="149" t="e">
        <v>#REF!</v>
      </c>
      <c r="BC318" s="146" t="e">
        <v>#REF!</v>
      </c>
      <c r="BD318" s="3" t="e">
        <v>#REF!</v>
      </c>
      <c r="BE318" s="3" t="e">
        <v>#REF!</v>
      </c>
    </row>
    <row r="319" spans="1:57" ht="12.75" customHeight="1" thickBot="1">
      <c r="A319" s="24"/>
      <c r="B319" s="148"/>
      <c r="C319" s="98" t="str">
        <f>"Total     "&amp;(C317)&amp;" &amp;  "&amp;(C318)</f>
        <v>Total     Food - #20 &amp;  Bevg - #20</v>
      </c>
      <c r="D319" s="337"/>
      <c r="E319" s="14"/>
      <c r="F319" s="14"/>
      <c r="G319" s="14"/>
      <c r="H319" s="14"/>
      <c r="I319" s="14"/>
      <c r="J319" s="14"/>
      <c r="K319" s="14"/>
      <c r="L319" s="162"/>
      <c r="M319" s="13"/>
      <c r="N319" s="161"/>
      <c r="O319" s="13"/>
      <c r="P319" s="13"/>
      <c r="Q319" s="208"/>
      <c r="BA319" s="3" t="e">
        <v>#REF!</v>
      </c>
      <c r="BB319" s="148" t="e">
        <v>#REF!</v>
      </c>
      <c r="BC319" s="98" t="e">
        <v>#REF!</v>
      </c>
      <c r="BD319" s="3" t="e">
        <v>#REF!</v>
      </c>
      <c r="BE319" s="3" t="e">
        <v>#REF!</v>
      </c>
    </row>
    <row r="320" spans="1:57" ht="12.75" customHeight="1">
      <c r="A320" s="24"/>
      <c r="B320" s="237" t="str">
        <f>B32</f>
        <v>8</v>
      </c>
      <c r="C320" s="146" t="str">
        <f>C32</f>
        <v>Food - #30</v>
      </c>
      <c r="D320" s="338">
        <f>D32</f>
        <v>100</v>
      </c>
      <c r="E320" s="13"/>
      <c r="F320" s="13"/>
      <c r="G320" s="13"/>
      <c r="H320" s="13"/>
      <c r="I320" s="13"/>
      <c r="J320" s="13"/>
      <c r="K320" s="13"/>
      <c r="L320" s="162"/>
      <c r="M320" s="13"/>
      <c r="N320" s="161"/>
      <c r="O320" s="13"/>
      <c r="P320" s="13"/>
      <c r="Q320" s="208"/>
      <c r="BA320" s="84" t="e">
        <v>#REF!</v>
      </c>
      <c r="BB320" s="149" t="e">
        <v>#REF!</v>
      </c>
      <c r="BC320" s="146" t="e">
        <v>#REF!</v>
      </c>
      <c r="BD320" s="3" t="e">
        <v>#REF!</v>
      </c>
      <c r="BE320" s="3" t="e">
        <v>#REF!</v>
      </c>
    </row>
    <row r="321" spans="1:57" ht="12.75" customHeight="1">
      <c r="A321" s="24"/>
      <c r="B321" s="237" t="str">
        <f>B33</f>
        <v>8</v>
      </c>
      <c r="C321" s="146" t="str">
        <f>C33</f>
        <v>Bevg - #30</v>
      </c>
      <c r="D321" s="334"/>
      <c r="E321" s="13"/>
      <c r="F321" s="13"/>
      <c r="G321" s="13"/>
      <c r="H321" s="13"/>
      <c r="I321" s="13"/>
      <c r="J321" s="13"/>
      <c r="K321" s="13"/>
      <c r="L321" s="162"/>
      <c r="M321" s="13"/>
      <c r="N321" s="161"/>
      <c r="O321" s="13"/>
      <c r="P321" s="13"/>
      <c r="Q321" s="208"/>
      <c r="BA321" s="84" t="e">
        <v>#REF!</v>
      </c>
      <c r="BB321" s="149" t="e">
        <v>#REF!</v>
      </c>
      <c r="BC321" s="146" t="e">
        <v>#REF!</v>
      </c>
      <c r="BD321" s="3" t="e">
        <v>#REF!</v>
      </c>
      <c r="BE321" s="3" t="e">
        <v>#REF!</v>
      </c>
    </row>
    <row r="322" spans="1:57" ht="12.75" customHeight="1" thickBot="1">
      <c r="A322" s="24"/>
      <c r="B322" s="148"/>
      <c r="C322" s="98" t="str">
        <f>"Total     "&amp;(C320)&amp;" &amp;  "&amp;(C321)</f>
        <v>Total     Food - #30 &amp;  Bevg - #30</v>
      </c>
      <c r="D322" s="337"/>
      <c r="E322" s="14"/>
      <c r="F322" s="14"/>
      <c r="G322" s="14"/>
      <c r="H322" s="14"/>
      <c r="I322" s="14"/>
      <c r="J322" s="14"/>
      <c r="K322" s="14"/>
      <c r="L322" s="162"/>
      <c r="M322" s="13"/>
      <c r="N322" s="161"/>
      <c r="O322" s="13"/>
      <c r="P322" s="13"/>
      <c r="Q322" s="208"/>
      <c r="BA322" s="3" t="e">
        <v>#REF!</v>
      </c>
      <c r="BB322" s="148" t="e">
        <v>#REF!</v>
      </c>
      <c r="BC322" s="98" t="e">
        <v>#REF!</v>
      </c>
      <c r="BD322" s="3" t="e">
        <v>#REF!</v>
      </c>
      <c r="BE322" s="3" t="e">
        <v>#REF!</v>
      </c>
    </row>
    <row r="323" spans="1:57" ht="12.75" customHeight="1">
      <c r="A323" s="24"/>
      <c r="B323" s="237" t="str">
        <f>B34</f>
        <v>9</v>
      </c>
      <c r="C323" s="146" t="str">
        <f>C34</f>
        <v>Food - #40</v>
      </c>
      <c r="D323" s="338">
        <f>D34</f>
        <v>110</v>
      </c>
      <c r="E323" s="13"/>
      <c r="F323" s="13"/>
      <c r="G323" s="13"/>
      <c r="H323" s="13"/>
      <c r="I323" s="13"/>
      <c r="J323" s="13"/>
      <c r="K323" s="13"/>
      <c r="L323" s="162"/>
      <c r="M323" s="13"/>
      <c r="N323" s="161"/>
      <c r="O323" s="13"/>
      <c r="P323" s="13"/>
      <c r="Q323" s="208"/>
      <c r="BA323" s="84" t="e">
        <v>#REF!</v>
      </c>
      <c r="BB323" s="149" t="e">
        <v>#REF!</v>
      </c>
      <c r="BC323" s="146" t="e">
        <v>#REF!</v>
      </c>
      <c r="BD323" s="3" t="e">
        <v>#REF!</v>
      </c>
      <c r="BE323" s="3" t="e">
        <v>#REF!</v>
      </c>
    </row>
    <row r="324" spans="1:57" ht="12.75" customHeight="1">
      <c r="A324" s="24"/>
      <c r="B324" s="237" t="str">
        <f>B35</f>
        <v>9</v>
      </c>
      <c r="C324" s="146" t="str">
        <f>C35</f>
        <v>Bevg - #40</v>
      </c>
      <c r="D324" s="334"/>
      <c r="E324" s="13"/>
      <c r="F324" s="13"/>
      <c r="G324" s="13"/>
      <c r="H324" s="13"/>
      <c r="I324" s="13"/>
      <c r="J324" s="13"/>
      <c r="K324" s="13"/>
      <c r="L324" s="162"/>
      <c r="M324" s="13"/>
      <c r="N324" s="161"/>
      <c r="O324" s="13"/>
      <c r="P324" s="13"/>
      <c r="Q324" s="208"/>
      <c r="BA324" s="84" t="e">
        <v>#REF!</v>
      </c>
      <c r="BB324" s="149" t="e">
        <v>#REF!</v>
      </c>
      <c r="BC324" s="146" t="e">
        <v>#REF!</v>
      </c>
      <c r="BD324" s="3" t="e">
        <v>#REF!</v>
      </c>
      <c r="BE324" s="3" t="e">
        <v>#REF!</v>
      </c>
    </row>
    <row r="325" spans="1:57" ht="12.75" customHeight="1" thickBot="1">
      <c r="A325" s="24"/>
      <c r="B325" s="148"/>
      <c r="C325" s="98" t="str">
        <f>"Total     "&amp;(C323)&amp;" &amp;  "&amp;(C324)</f>
        <v>Total     Food - #40 &amp;  Bevg - #40</v>
      </c>
      <c r="D325" s="337"/>
      <c r="E325" s="14"/>
      <c r="F325" s="14"/>
      <c r="G325" s="14"/>
      <c r="H325" s="14"/>
      <c r="I325" s="14"/>
      <c r="J325" s="14"/>
      <c r="K325" s="14"/>
      <c r="L325" s="162"/>
      <c r="M325" s="13"/>
      <c r="N325" s="161"/>
      <c r="O325" s="13"/>
      <c r="P325" s="13"/>
      <c r="Q325" s="208"/>
      <c r="BA325" s="3" t="e">
        <v>#REF!</v>
      </c>
      <c r="BB325" s="148" t="e">
        <v>#REF!</v>
      </c>
      <c r="BC325" s="98" t="e">
        <v>#REF!</v>
      </c>
      <c r="BD325" s="3" t="e">
        <v>#REF!</v>
      </c>
      <c r="BE325" s="3" t="e">
        <v>#REF!</v>
      </c>
    </row>
    <row r="326" spans="1:57" ht="12.75" customHeight="1">
      <c r="A326" s="24"/>
      <c r="B326" s="237" t="str">
        <f>B36</f>
        <v>10</v>
      </c>
      <c r="C326" s="146" t="str">
        <f>C36</f>
        <v>Food - #50</v>
      </c>
      <c r="D326" s="338">
        <f>D36</f>
        <v>120</v>
      </c>
      <c r="E326" s="13"/>
      <c r="F326" s="13"/>
      <c r="G326" s="13"/>
      <c r="H326" s="13"/>
      <c r="I326" s="13"/>
      <c r="J326" s="13"/>
      <c r="K326" s="13"/>
      <c r="L326" s="162"/>
      <c r="M326" s="13"/>
      <c r="N326" s="161"/>
      <c r="O326" s="13"/>
      <c r="P326" s="13"/>
      <c r="Q326" s="208"/>
      <c r="BA326" s="84" t="e">
        <v>#REF!</v>
      </c>
      <c r="BB326" s="149" t="e">
        <v>#REF!</v>
      </c>
      <c r="BC326" s="146" t="e">
        <v>#REF!</v>
      </c>
      <c r="BD326" s="3" t="e">
        <v>#REF!</v>
      </c>
      <c r="BE326" s="3" t="e">
        <v>#REF!</v>
      </c>
    </row>
    <row r="327" spans="1:57" ht="12.75" customHeight="1">
      <c r="A327" s="24"/>
      <c r="B327" s="237" t="str">
        <f>B37</f>
        <v>10</v>
      </c>
      <c r="C327" s="146" t="str">
        <f>C37</f>
        <v>Bevg - #50</v>
      </c>
      <c r="D327" s="334"/>
      <c r="E327" s="13"/>
      <c r="F327" s="13"/>
      <c r="G327" s="13"/>
      <c r="H327" s="13"/>
      <c r="I327" s="13"/>
      <c r="J327" s="13"/>
      <c r="K327" s="13"/>
      <c r="L327" s="162"/>
      <c r="M327" s="13"/>
      <c r="N327" s="161"/>
      <c r="O327" s="13"/>
      <c r="P327" s="13"/>
      <c r="Q327" s="208"/>
      <c r="BA327" s="84" t="e">
        <v>#REF!</v>
      </c>
      <c r="BB327" s="149" t="e">
        <v>#REF!</v>
      </c>
      <c r="BC327" s="146" t="e">
        <v>#REF!</v>
      </c>
      <c r="BD327" s="3" t="e">
        <v>#REF!</v>
      </c>
      <c r="BE327" s="3" t="e">
        <v>#REF!</v>
      </c>
    </row>
    <row r="328" spans="1:57" ht="12.75" customHeight="1" thickBot="1">
      <c r="A328" s="24"/>
      <c r="B328" s="148"/>
      <c r="C328" s="98" t="str">
        <f>"Total     "&amp;(C326)&amp;" &amp;  "&amp;(C327)</f>
        <v>Total     Food - #50 &amp;  Bevg - #50</v>
      </c>
      <c r="D328" s="335"/>
      <c r="E328" s="14"/>
      <c r="F328" s="14"/>
      <c r="G328" s="14"/>
      <c r="H328" s="14"/>
      <c r="I328" s="14"/>
      <c r="J328" s="14"/>
      <c r="K328" s="14"/>
      <c r="L328" s="162"/>
      <c r="M328" s="13"/>
      <c r="N328" s="161"/>
      <c r="O328" s="13"/>
      <c r="P328" s="13"/>
      <c r="Q328" s="208"/>
      <c r="BA328" s="3" t="e">
        <v>#REF!</v>
      </c>
      <c r="BB328" s="148" t="e">
        <v>#REF!</v>
      </c>
      <c r="BC328" s="98" t="e">
        <v>#REF!</v>
      </c>
      <c r="BD328" s="3" t="e">
        <v>#REF!</v>
      </c>
      <c r="BE328" s="3" t="e">
        <v>#REF!</v>
      </c>
    </row>
    <row r="329" spans="1:57" ht="12.75" customHeight="1">
      <c r="A329" s="24"/>
      <c r="B329" s="237" t="str">
        <f>B38</f>
        <v>11</v>
      </c>
      <c r="C329" s="146" t="str">
        <f>C38</f>
        <v>Food - #60</v>
      </c>
      <c r="D329" s="336">
        <f>D38</f>
        <v>130</v>
      </c>
      <c r="E329" s="13"/>
      <c r="F329" s="13"/>
      <c r="G329" s="13"/>
      <c r="H329" s="13"/>
      <c r="I329" s="13"/>
      <c r="J329" s="13"/>
      <c r="K329" s="13"/>
      <c r="L329" s="162"/>
      <c r="M329" s="13"/>
      <c r="N329" s="161"/>
      <c r="O329" s="13"/>
      <c r="P329" s="13"/>
      <c r="Q329" s="208"/>
      <c r="BA329" s="84" t="e">
        <v>#REF!</v>
      </c>
      <c r="BB329" s="149" t="e">
        <v>#REF!</v>
      </c>
      <c r="BC329" s="146" t="e">
        <v>#REF!</v>
      </c>
      <c r="BD329" s="3" t="e">
        <v>#REF!</v>
      </c>
      <c r="BE329" s="3" t="e">
        <v>#REF!</v>
      </c>
    </row>
    <row r="330" spans="1:57" ht="12.75" customHeight="1">
      <c r="A330" s="24"/>
      <c r="B330" s="237" t="str">
        <f>B39</f>
        <v>11</v>
      </c>
      <c r="C330" s="146" t="str">
        <f>C39</f>
        <v>Bevg - #60</v>
      </c>
      <c r="D330" s="334"/>
      <c r="E330" s="13"/>
      <c r="F330" s="13"/>
      <c r="G330" s="13"/>
      <c r="H330" s="13"/>
      <c r="I330" s="13"/>
      <c r="J330" s="13"/>
      <c r="K330" s="13"/>
      <c r="L330" s="162"/>
      <c r="M330" s="13"/>
      <c r="N330" s="161"/>
      <c r="O330" s="13"/>
      <c r="P330" s="13"/>
      <c r="Q330" s="208"/>
      <c r="BA330" s="84" t="e">
        <v>#REF!</v>
      </c>
      <c r="BB330" s="149" t="e">
        <v>#REF!</v>
      </c>
      <c r="BC330" s="146" t="e">
        <v>#REF!</v>
      </c>
      <c r="BD330" s="3" t="e">
        <v>#REF!</v>
      </c>
      <c r="BE330" s="3" t="e">
        <v>#REF!</v>
      </c>
    </row>
    <row r="331" spans="1:57" ht="12.75" customHeight="1" thickBot="1">
      <c r="A331" s="24"/>
      <c r="B331" s="148"/>
      <c r="C331" s="98" t="str">
        <f>"Total     "&amp;(C329)&amp;" &amp;  "&amp;(C330)</f>
        <v>Total     Food - #60 &amp;  Bevg - #60</v>
      </c>
      <c r="D331" s="335"/>
      <c r="E331" s="14"/>
      <c r="F331" s="14"/>
      <c r="G331" s="14"/>
      <c r="H331" s="14"/>
      <c r="I331" s="14"/>
      <c r="J331" s="14"/>
      <c r="K331" s="14"/>
      <c r="L331" s="162"/>
      <c r="M331" s="13"/>
      <c r="N331" s="161"/>
      <c r="O331" s="13"/>
      <c r="P331" s="13"/>
      <c r="Q331" s="208"/>
      <c r="BA331" s="3" t="e">
        <v>#REF!</v>
      </c>
      <c r="BB331" s="148" t="e">
        <v>#REF!</v>
      </c>
      <c r="BC331" s="98" t="e">
        <v>#REF!</v>
      </c>
      <c r="BD331" s="3" t="e">
        <v>#REF!</v>
      </c>
      <c r="BE331" s="3" t="e">
        <v>#REF!</v>
      </c>
    </row>
    <row r="332" spans="1:57" ht="12.75" customHeight="1" thickBot="1">
      <c r="A332" s="24"/>
      <c r="B332" s="4"/>
      <c r="C332" s="73" t="s">
        <v>200</v>
      </c>
      <c r="D332" s="20"/>
      <c r="E332" s="14">
        <v>8582</v>
      </c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216"/>
      <c r="BA332" s="4" t="e">
        <v>#REF!</v>
      </c>
      <c r="BB332" s="4" t="e">
        <v>#REF!</v>
      </c>
      <c r="BC332" s="73" t="e">
        <v>#REF!</v>
      </c>
      <c r="BD332" s="3" t="e">
        <v>#REF!</v>
      </c>
      <c r="BE332" s="3" t="e">
        <v>#REF!</v>
      </c>
    </row>
    <row r="333" spans="1:57" ht="12.75" customHeight="1" thickBot="1">
      <c r="A333" s="24"/>
      <c r="B333" s="4"/>
      <c r="C333" s="73" t="s">
        <v>201</v>
      </c>
      <c r="D333" s="20"/>
      <c r="E333" s="14">
        <v>5422</v>
      </c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216"/>
      <c r="BA333" s="4" t="e">
        <v>#REF!</v>
      </c>
      <c r="BB333" s="4" t="e">
        <v>#REF!</v>
      </c>
      <c r="BC333" s="73" t="e">
        <v>#REF!</v>
      </c>
      <c r="BD333" s="3" t="e">
        <v>#REF!</v>
      </c>
      <c r="BE333" s="3" t="e">
        <v>#REF!</v>
      </c>
    </row>
    <row r="334" spans="1:57" ht="12.75" customHeight="1">
      <c r="A334" s="24"/>
      <c r="B334" s="4"/>
      <c r="C334" s="63" t="s">
        <v>202</v>
      </c>
      <c r="D334" s="64"/>
      <c r="E334" s="65">
        <v>14004</v>
      </c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5"/>
      <c r="BA334" s="4" t="e">
        <v>#REF!</v>
      </c>
      <c r="BB334" s="4" t="e">
        <v>#REF!</v>
      </c>
      <c r="BC334" s="63" t="e">
        <v>#REF!</v>
      </c>
      <c r="BD334" s="3" t="e">
        <v>#REF!</v>
      </c>
      <c r="BE334" s="3" t="e">
        <v>#REF!</v>
      </c>
    </row>
    <row r="335" spans="1:57" ht="12.75" customHeight="1">
      <c r="A335" s="24"/>
      <c r="B335" s="4"/>
      <c r="C335" s="9"/>
      <c r="D335" s="9"/>
      <c r="E335" s="9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BA335" s="4" t="e">
        <v>#REF!</v>
      </c>
      <c r="BB335" s="4" t="e">
        <v>#REF!</v>
      </c>
      <c r="BC335" s="9" t="e">
        <v>#REF!</v>
      </c>
      <c r="BD335" s="3" t="e">
        <v>#REF!</v>
      </c>
      <c r="BE335" s="3" t="e">
        <v>#REF!</v>
      </c>
    </row>
    <row r="336" spans="1:57" ht="12.75" customHeight="1">
      <c r="A336" s="24"/>
      <c r="B336" s="4"/>
      <c r="C336" s="339" t="s">
        <v>134</v>
      </c>
      <c r="D336" s="33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BA336" s="4" t="e">
        <v>#REF!</v>
      </c>
      <c r="BB336" s="4" t="e">
        <v>#REF!</v>
      </c>
      <c r="BC336" s="153" t="e">
        <v>#REF!</v>
      </c>
      <c r="BD336" s="3" t="e">
        <v>#REF!</v>
      </c>
      <c r="BE336" s="3" t="e">
        <v>#REF!</v>
      </c>
    </row>
    <row r="337" spans="1:57" ht="12.75" customHeight="1">
      <c r="A337" s="24"/>
      <c r="B337" s="237" t="str">
        <f>B41</f>
        <v>12</v>
      </c>
      <c r="C337" s="61" t="str">
        <f>C12</f>
        <v>Rooms available (RA)</v>
      </c>
      <c r="D337" s="59"/>
      <c r="E337" s="60">
        <f>E41</f>
        <v>0</v>
      </c>
      <c r="F337" s="60"/>
      <c r="G337" s="60"/>
      <c r="H337" s="60"/>
      <c r="I337" s="60"/>
      <c r="J337" s="60"/>
      <c r="K337" s="60"/>
      <c r="L337" s="162"/>
      <c r="M337" s="13"/>
      <c r="N337" s="161"/>
      <c r="O337" s="13"/>
      <c r="P337" s="13"/>
      <c r="Q337" s="208"/>
      <c r="BA337" s="84" t="e">
        <v>#REF!</v>
      </c>
      <c r="BB337" s="149" t="e">
        <v>#REF!</v>
      </c>
      <c r="BC337" s="61" t="e">
        <v>#REF!</v>
      </c>
      <c r="BD337" s="3" t="e">
        <v>#REF!</v>
      </c>
      <c r="BE337" s="3" t="e">
        <v>#REF!</v>
      </c>
    </row>
    <row r="338" spans="1:57" ht="12.75" customHeight="1">
      <c r="A338" s="24"/>
      <c r="B338" s="237" t="str">
        <f t="shared" ref="B338:B339" si="23">B42</f>
        <v>13</v>
      </c>
      <c r="C338" s="61" t="str">
        <f>C13</f>
        <v>Rooms per night (RN)</v>
      </c>
      <c r="D338" s="17"/>
      <c r="E338" s="13">
        <f t="shared" ref="E338:E339" si="24">E42</f>
        <v>0</v>
      </c>
      <c r="F338" s="13"/>
      <c r="G338" s="13"/>
      <c r="H338" s="13"/>
      <c r="I338" s="13"/>
      <c r="J338" s="13"/>
      <c r="K338" s="13"/>
      <c r="L338" s="162"/>
      <c r="M338" s="13"/>
      <c r="N338" s="161"/>
      <c r="O338" s="13"/>
      <c r="P338" s="13"/>
      <c r="Q338" s="213"/>
      <c r="BA338" s="84" t="e">
        <v>#REF!</v>
      </c>
      <c r="BB338" s="149" t="e">
        <v>#REF!</v>
      </c>
      <c r="BC338" s="61" t="e">
        <v>#REF!</v>
      </c>
      <c r="BD338" s="3" t="e">
        <v>#REF!</v>
      </c>
      <c r="BE338" s="3" t="e">
        <v>#REF!</v>
      </c>
    </row>
    <row r="339" spans="1:57" ht="12.75" customHeight="1">
      <c r="A339" s="24"/>
      <c r="B339" s="237" t="str">
        <f t="shared" si="23"/>
        <v>14</v>
      </c>
      <c r="C339" s="61" t="str">
        <f>C14</f>
        <v>Logis Revenue</v>
      </c>
      <c r="D339" s="17"/>
      <c r="E339" s="13">
        <f t="shared" si="24"/>
        <v>0</v>
      </c>
      <c r="F339" s="13"/>
      <c r="G339" s="13"/>
      <c r="H339" s="13"/>
      <c r="I339" s="13"/>
      <c r="J339" s="13"/>
      <c r="K339" s="13"/>
      <c r="L339" s="162"/>
      <c r="M339" s="13"/>
      <c r="N339" s="161"/>
      <c r="O339" s="13"/>
      <c r="P339" s="13"/>
      <c r="Q339" s="213"/>
      <c r="BA339" s="84" t="e">
        <v>#REF!</v>
      </c>
      <c r="BB339" s="149" t="e">
        <v>#REF!</v>
      </c>
      <c r="BC339" s="61" t="e">
        <v>#REF!</v>
      </c>
      <c r="BD339" s="3" t="e">
        <v>#REF!</v>
      </c>
      <c r="BE339" s="3" t="e">
        <v>#REF!</v>
      </c>
    </row>
    <row r="340" spans="1:57" ht="12.75" customHeight="1" thickBot="1">
      <c r="A340" s="24"/>
      <c r="B340" s="4"/>
      <c r="C340" s="71" t="s">
        <v>203</v>
      </c>
      <c r="D340" s="18"/>
      <c r="E340" s="14">
        <f>SUM(E337:E339)</f>
        <v>0</v>
      </c>
      <c r="F340" s="14"/>
      <c r="G340" s="14"/>
      <c r="H340" s="14"/>
      <c r="I340" s="14"/>
      <c r="J340" s="14"/>
      <c r="K340" s="14"/>
      <c r="L340" s="162"/>
      <c r="M340" s="13"/>
      <c r="N340" s="161"/>
      <c r="O340" s="13"/>
      <c r="P340" s="13"/>
      <c r="Q340" s="208"/>
      <c r="BA340" s="4" t="e">
        <v>#REF!</v>
      </c>
      <c r="BB340" s="4" t="e">
        <v>#REF!</v>
      </c>
      <c r="BC340" s="71" t="e">
        <v>#REF!</v>
      </c>
      <c r="BD340" s="3" t="e">
        <v>#REF!</v>
      </c>
      <c r="BE340" s="3" t="e">
        <v>#REF!</v>
      </c>
    </row>
    <row r="341" spans="1:57" ht="12.75" customHeight="1">
      <c r="A341" s="24"/>
      <c r="B341" s="237" t="str">
        <f>B44</f>
        <v>15</v>
      </c>
      <c r="C341" s="61" t="str">
        <f>C44</f>
        <v>Misc - Parking</v>
      </c>
      <c r="D341" s="17"/>
      <c r="E341" s="13">
        <f>E44</f>
        <v>0</v>
      </c>
      <c r="F341" s="13"/>
      <c r="G341" s="13"/>
      <c r="H341" s="13"/>
      <c r="I341" s="13"/>
      <c r="J341" s="13"/>
      <c r="K341" s="13"/>
      <c r="L341" s="162"/>
      <c r="M341" s="13"/>
      <c r="N341" s="161"/>
      <c r="O341" s="13"/>
      <c r="P341" s="13"/>
      <c r="Q341" s="213"/>
      <c r="BA341" s="84" t="e">
        <v>#REF!</v>
      </c>
      <c r="BB341" s="149" t="e">
        <v>#REF!</v>
      </c>
      <c r="BC341" s="61" t="e">
        <v>#REF!</v>
      </c>
      <c r="BD341" s="3" t="e">
        <v>#REF!</v>
      </c>
      <c r="BE341" s="3" t="e">
        <v>#REF!</v>
      </c>
    </row>
    <row r="342" spans="1:57" ht="12.75" customHeight="1">
      <c r="A342" s="24"/>
      <c r="B342" s="237" t="str">
        <f t="shared" ref="B342:B344" si="25">B45</f>
        <v>16</v>
      </c>
      <c r="C342" s="61" t="str">
        <f>C45</f>
        <v>Misc - Meeting Room Rent</v>
      </c>
      <c r="D342" s="17"/>
      <c r="E342" s="13">
        <f t="shared" ref="E342:E344" si="26">E45</f>
        <v>0</v>
      </c>
      <c r="F342" s="13"/>
      <c r="G342" s="13"/>
      <c r="H342" s="13"/>
      <c r="I342" s="13"/>
      <c r="J342" s="13"/>
      <c r="K342" s="13"/>
      <c r="L342" s="162"/>
      <c r="M342" s="13"/>
      <c r="N342" s="161"/>
      <c r="O342" s="13"/>
      <c r="P342" s="13"/>
      <c r="Q342" s="213"/>
      <c r="BA342" s="84" t="e">
        <v>#REF!</v>
      </c>
      <c r="BB342" s="149" t="e">
        <v>#REF!</v>
      </c>
      <c r="BC342" s="61" t="e">
        <v>#REF!</v>
      </c>
      <c r="BD342" s="3" t="e">
        <v>#REF!</v>
      </c>
      <c r="BE342" s="3" t="e">
        <v>#REF!</v>
      </c>
    </row>
    <row r="343" spans="1:57" ht="12.75" customHeight="1">
      <c r="A343" s="24"/>
      <c r="B343" s="237" t="str">
        <f t="shared" si="25"/>
        <v>17</v>
      </c>
      <c r="C343" s="61" t="str">
        <f>C46</f>
        <v>Misc - A/V Equipment Rent</v>
      </c>
      <c r="D343" s="17"/>
      <c r="E343" s="13">
        <f t="shared" si="26"/>
        <v>0</v>
      </c>
      <c r="F343" s="13"/>
      <c r="G343" s="13"/>
      <c r="H343" s="13"/>
      <c r="I343" s="13"/>
      <c r="J343" s="13"/>
      <c r="K343" s="13"/>
      <c r="L343" s="162"/>
      <c r="M343" s="13"/>
      <c r="N343" s="161"/>
      <c r="O343" s="13"/>
      <c r="P343" s="13"/>
      <c r="Q343" s="213"/>
      <c r="BA343" s="84" t="e">
        <v>#REF!</v>
      </c>
      <c r="BB343" s="149" t="e">
        <v>#REF!</v>
      </c>
      <c r="BC343" s="61" t="e">
        <v>#REF!</v>
      </c>
      <c r="BD343" s="3" t="e">
        <v>#REF!</v>
      </c>
      <c r="BE343" s="3" t="e">
        <v>#REF!</v>
      </c>
    </row>
    <row r="344" spans="1:57" ht="12.75" customHeight="1">
      <c r="A344" s="24"/>
      <c r="B344" s="237" t="str">
        <f t="shared" si="25"/>
        <v>18</v>
      </c>
      <c r="C344" s="61" t="str">
        <f>C47</f>
        <v>Misc - Vending &amp; Other</v>
      </c>
      <c r="D344" s="17"/>
      <c r="E344" s="13">
        <f t="shared" si="26"/>
        <v>0</v>
      </c>
      <c r="F344" s="13"/>
      <c r="G344" s="13"/>
      <c r="H344" s="13"/>
      <c r="I344" s="13"/>
      <c r="J344" s="13"/>
      <c r="K344" s="13"/>
      <c r="L344" s="162"/>
      <c r="M344" s="13"/>
      <c r="N344" s="161"/>
      <c r="O344" s="13"/>
      <c r="P344" s="13"/>
      <c r="Q344" s="213"/>
      <c r="BA344" s="84" t="e">
        <v>#REF!</v>
      </c>
      <c r="BB344" s="149" t="e">
        <v>#REF!</v>
      </c>
      <c r="BC344" s="61" t="e">
        <v>#REF!</v>
      </c>
      <c r="BD344" s="3" t="e">
        <v>#REF!</v>
      </c>
      <c r="BE344" s="3" t="e">
        <v>#REF!</v>
      </c>
    </row>
    <row r="345" spans="1:57" ht="12.75" customHeight="1" thickBot="1">
      <c r="A345" s="24"/>
      <c r="B345" s="4"/>
      <c r="C345" s="71" t="s">
        <v>204</v>
      </c>
      <c r="D345" s="18"/>
      <c r="E345" s="14">
        <f>SUM(E341:E344)</f>
        <v>0</v>
      </c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216"/>
      <c r="BA345" s="4" t="e">
        <v>#REF!</v>
      </c>
      <c r="BB345" s="4" t="e">
        <v>#REF!</v>
      </c>
      <c r="BC345" s="71" t="e">
        <v>#REF!</v>
      </c>
      <c r="BD345" s="3" t="e">
        <v>#REF!</v>
      </c>
      <c r="BE345" s="3" t="e">
        <v>#REF!</v>
      </c>
    </row>
    <row r="346" spans="1:57" ht="12.75" customHeight="1" thickBot="1">
      <c r="A346" s="24"/>
      <c r="B346" s="4"/>
      <c r="C346" s="71" t="s">
        <v>205</v>
      </c>
      <c r="D346" s="18"/>
      <c r="E346" s="14">
        <f>E345+E340</f>
        <v>0</v>
      </c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216"/>
      <c r="BA346" s="4" t="e">
        <v>#REF!</v>
      </c>
      <c r="BB346" s="4" t="e">
        <v>#REF!</v>
      </c>
      <c r="BC346" s="71" t="e">
        <v>#REF!</v>
      </c>
      <c r="BD346" s="3" t="e">
        <v>#REF!</v>
      </c>
      <c r="BE346" s="3" t="e">
        <v>#REF!</v>
      </c>
    </row>
    <row r="347" spans="1:57" ht="12.75" customHeight="1" thickBot="1">
      <c r="A347" s="24"/>
      <c r="B347" s="4"/>
      <c r="C347" s="62" t="s">
        <v>206</v>
      </c>
      <c r="D347" s="22"/>
      <c r="E347" s="23">
        <v>14004</v>
      </c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5"/>
      <c r="BA347" s="4" t="e">
        <v>#REF!</v>
      </c>
      <c r="BB347" s="4" t="e">
        <v>#REF!</v>
      </c>
      <c r="BC347" s="62" t="e">
        <v>#REF!</v>
      </c>
      <c r="BD347" s="3" t="e">
        <v>#REF!</v>
      </c>
      <c r="BE347" s="3" t="e">
        <v>#REF!</v>
      </c>
    </row>
    <row r="348" spans="1:57" ht="12.75" customHeight="1">
      <c r="A348" s="24"/>
      <c r="B348" s="4"/>
      <c r="C348" s="118"/>
      <c r="D348" s="72"/>
      <c r="E348" s="72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BA348" s="4" t="e">
        <v>#REF!</v>
      </c>
      <c r="BB348" s="4" t="e">
        <v>#REF!</v>
      </c>
      <c r="BC348" s="118" t="e">
        <v>#REF!</v>
      </c>
      <c r="BD348" s="3" t="e">
        <v>#REF!</v>
      </c>
      <c r="BE348" s="3" t="e">
        <v>#REF!</v>
      </c>
    </row>
    <row r="349" spans="1:57" ht="12.75" customHeight="1">
      <c r="A349" s="24"/>
      <c r="B349" s="237" t="str">
        <f>B48</f>
        <v>19</v>
      </c>
      <c r="C349" s="61" t="str">
        <f>C48</f>
        <v>A/P - Sales Tax</v>
      </c>
      <c r="D349" s="17"/>
      <c r="E349" s="13"/>
      <c r="F349" s="13"/>
      <c r="G349" s="13"/>
      <c r="H349" s="13"/>
      <c r="I349" s="13"/>
      <c r="J349" s="13"/>
      <c r="K349" s="13"/>
      <c r="L349" s="162"/>
      <c r="M349" s="13"/>
      <c r="N349" s="161"/>
      <c r="O349" s="13"/>
      <c r="P349" s="13"/>
      <c r="Q349" s="208"/>
      <c r="BA349" s="84" t="e">
        <v>#REF!</v>
      </c>
      <c r="BB349" s="149" t="e">
        <v>#REF!</v>
      </c>
      <c r="BC349" s="61" t="e">
        <v>#REF!</v>
      </c>
      <c r="BD349" s="3" t="e">
        <v>#REF!</v>
      </c>
      <c r="BE349" s="3" t="e">
        <v>#REF!</v>
      </c>
    </row>
    <row r="350" spans="1:57" ht="12.75" customHeight="1">
      <c r="A350" s="24"/>
      <c r="B350" s="237" t="str">
        <f t="shared" ref="B350:B351" si="27">B49</f>
        <v>20</v>
      </c>
      <c r="C350" s="61" t="str">
        <f>C49</f>
        <v>A/P - Gratuities</v>
      </c>
      <c r="D350" s="17"/>
      <c r="E350" s="13"/>
      <c r="F350" s="13"/>
      <c r="G350" s="13"/>
      <c r="H350" s="13"/>
      <c r="I350" s="13"/>
      <c r="J350" s="13"/>
      <c r="K350" s="13"/>
      <c r="L350" s="162"/>
      <c r="M350" s="13"/>
      <c r="N350" s="161"/>
      <c r="O350" s="13"/>
      <c r="P350" s="13"/>
      <c r="Q350" s="208"/>
      <c r="BA350" s="84" t="e">
        <v>#REF!</v>
      </c>
      <c r="BB350" s="149" t="e">
        <v>#REF!</v>
      </c>
      <c r="BC350" s="61" t="e">
        <v>#REF!</v>
      </c>
      <c r="BD350" s="3" t="e">
        <v>#REF!</v>
      </c>
      <c r="BE350" s="3" t="e">
        <v>#REF!</v>
      </c>
    </row>
    <row r="351" spans="1:57" ht="12.75" customHeight="1">
      <c r="A351" s="24"/>
      <c r="B351" s="238">
        <f t="shared" si="27"/>
        <v>21</v>
      </c>
      <c r="C351" s="61" t="str">
        <f>C50</f>
        <v>A/P - Adv Deps/Gift Certs</v>
      </c>
      <c r="D351" s="17"/>
      <c r="E351" s="13"/>
      <c r="F351" s="13"/>
      <c r="G351" s="13"/>
      <c r="H351" s="13"/>
      <c r="I351" s="13"/>
      <c r="J351" s="13"/>
      <c r="K351" s="13"/>
      <c r="L351" s="162"/>
      <c r="M351" s="13"/>
      <c r="N351" s="161"/>
      <c r="O351" s="13"/>
      <c r="P351" s="13"/>
      <c r="Q351" s="208"/>
      <c r="BA351" s="84" t="e">
        <v>#REF!</v>
      </c>
      <c r="BB351" s="150" t="e">
        <v>#REF!</v>
      </c>
      <c r="BC351" s="61" t="e">
        <v>#REF!</v>
      </c>
      <c r="BD351" s="3" t="e">
        <v>#REF!</v>
      </c>
      <c r="BE351" s="3" t="e">
        <v>#REF!</v>
      </c>
    </row>
    <row r="352" spans="1:57" ht="12.75" customHeight="1" thickBot="1">
      <c r="A352" s="24"/>
      <c r="B352" s="4"/>
      <c r="C352" s="62" t="s">
        <v>207</v>
      </c>
      <c r="D352" s="22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09"/>
      <c r="BA352" s="4" t="e">
        <v>#REF!</v>
      </c>
      <c r="BB352" s="4" t="e">
        <v>#REF!</v>
      </c>
      <c r="BC352" s="62" t="e">
        <v>#REF!</v>
      </c>
      <c r="BD352" s="3" t="e">
        <v>#REF!</v>
      </c>
      <c r="BE352" s="3" t="e">
        <v>#REF!</v>
      </c>
    </row>
    <row r="353" spans="1:57" ht="12.75" customHeight="1">
      <c r="A353" s="24"/>
      <c r="B353" s="4"/>
      <c r="C353" s="63" t="s">
        <v>208</v>
      </c>
      <c r="D353" s="64"/>
      <c r="E353" s="65">
        <v>14004</v>
      </c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210"/>
      <c r="BA353" s="4" t="e">
        <v>#REF!</v>
      </c>
      <c r="BB353" s="4" t="e">
        <v>#REF!</v>
      </c>
      <c r="BC353" s="63" t="e">
        <v>#REF!</v>
      </c>
      <c r="BD353" s="3" t="e">
        <v>#REF!</v>
      </c>
      <c r="BE353" s="3" t="e">
        <v>#REF!</v>
      </c>
    </row>
    <row r="354" spans="1:57" ht="12.75" customHeight="1">
      <c r="A354" s="24"/>
      <c r="B354" s="4"/>
      <c r="C354" s="28"/>
      <c r="D354" s="2"/>
      <c r="E354" s="340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2"/>
      <c r="BA354" s="4" t="e">
        <v>#REF!</v>
      </c>
      <c r="BB354" s="4" t="e">
        <v>#REF!</v>
      </c>
      <c r="BC354" s="28" t="e">
        <v>#REF!</v>
      </c>
      <c r="BD354" s="3" t="e">
        <v>#REF!</v>
      </c>
      <c r="BE354" s="3" t="e">
        <v>#REF!</v>
      </c>
    </row>
    <row r="355" spans="1:57" ht="12.75" customHeight="1">
      <c r="A355" s="2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BA355" s="4" t="e">
        <v>#REF!</v>
      </c>
      <c r="BB355" s="4" t="e">
        <v>#REF!</v>
      </c>
      <c r="BC355" s="4" t="e">
        <v>#REF!</v>
      </c>
      <c r="BD355" s="3" t="e">
        <v>#REF!</v>
      </c>
      <c r="BE355" s="3" t="e">
        <v>#REF!</v>
      </c>
    </row>
    <row r="356" spans="1:57" ht="12.75" customHeight="1">
      <c r="A356" s="24"/>
      <c r="B356" s="4"/>
      <c r="C356" s="144" t="s">
        <v>145</v>
      </c>
      <c r="D356" s="144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BA356" s="4" t="e">
        <v>#REF!</v>
      </c>
      <c r="BB356" s="4" t="e">
        <v>#REF!</v>
      </c>
      <c r="BC356" s="153" t="e">
        <v>#REF!</v>
      </c>
      <c r="BD356" s="3" t="e">
        <v>#REF!</v>
      </c>
      <c r="BE356" s="3" t="e">
        <v>#REF!</v>
      </c>
    </row>
    <row r="357" spans="1:57" ht="12.75" customHeight="1">
      <c r="A357" s="24"/>
      <c r="B357" s="237" t="str">
        <f>B299</f>
        <v>1</v>
      </c>
      <c r="C357" s="58" t="str">
        <f>"Seats " &amp;C301</f>
        <v>Seats Total     Food - Breakfast &amp;  Bevg - Breakfast</v>
      </c>
      <c r="D357" s="59"/>
      <c r="E357" s="13"/>
      <c r="F357" s="60"/>
      <c r="G357" s="60"/>
      <c r="H357" s="60"/>
      <c r="I357" s="60"/>
      <c r="J357" s="60"/>
      <c r="K357" s="60"/>
      <c r="L357" s="162"/>
      <c r="M357" s="13"/>
      <c r="N357" s="161"/>
      <c r="O357" s="13"/>
      <c r="P357" s="13"/>
      <c r="Q357" s="208"/>
      <c r="BA357" s="84" t="e">
        <v>#REF!</v>
      </c>
      <c r="BB357" s="149" t="e">
        <v>#REF!</v>
      </c>
      <c r="BC357" s="58" t="e">
        <v>#REF!</v>
      </c>
      <c r="BD357" s="3" t="e">
        <v>#REF!</v>
      </c>
      <c r="BE357" s="3" t="e">
        <v>#REF!</v>
      </c>
    </row>
    <row r="358" spans="1:57" ht="12.75" customHeight="1">
      <c r="A358" s="24"/>
      <c r="B358" s="237" t="str">
        <f>B302</f>
        <v>2</v>
      </c>
      <c r="C358" s="58" t="str">
        <f>"Seats " &amp;C304</f>
        <v>Seats Total     Food - Dining Room &amp;  Bevg - Dining Room</v>
      </c>
      <c r="D358" s="17"/>
      <c r="E358" s="13"/>
      <c r="G358" s="13"/>
      <c r="H358" s="13"/>
      <c r="I358" s="13"/>
      <c r="J358" s="13"/>
      <c r="K358" s="13"/>
      <c r="L358" s="162"/>
      <c r="M358" s="13"/>
      <c r="N358" s="161"/>
      <c r="O358" s="13"/>
      <c r="P358" s="13"/>
      <c r="Q358" s="213"/>
      <c r="BA358" s="84" t="e">
        <v>#REF!</v>
      </c>
      <c r="BB358" s="149" t="e">
        <v>#REF!</v>
      </c>
      <c r="BC358" s="58" t="e">
        <v>#REF!</v>
      </c>
      <c r="BD358" s="3" t="e">
        <v>#REF!</v>
      </c>
      <c r="BE358" s="3" t="e">
        <v>#REF!</v>
      </c>
    </row>
    <row r="359" spans="1:57" ht="12.75" customHeight="1">
      <c r="A359" s="24"/>
      <c r="B359" s="237" t="str">
        <f>B305</f>
        <v>3</v>
      </c>
      <c r="C359" s="58" t="str">
        <f>"Seats " &amp;C307</f>
        <v>Seats Total     Food - R1## Bar &amp;  Bevg - R1## Bar</v>
      </c>
      <c r="D359" s="17"/>
      <c r="E359" s="13"/>
      <c r="F359" s="13"/>
      <c r="G359" s="13"/>
      <c r="H359" s="13"/>
      <c r="I359" s="13"/>
      <c r="J359" s="13"/>
      <c r="K359" s="13"/>
      <c r="L359" s="162"/>
      <c r="M359" s="13"/>
      <c r="N359" s="161"/>
      <c r="O359" s="13"/>
      <c r="P359" s="13"/>
      <c r="Q359" s="213"/>
      <c r="BA359" s="84" t="e">
        <v>#REF!</v>
      </c>
      <c r="BB359" s="149" t="e">
        <v>#REF!</v>
      </c>
      <c r="BC359" s="58" t="e">
        <v>#REF!</v>
      </c>
      <c r="BD359" s="3" t="e">
        <v>#REF!</v>
      </c>
      <c r="BE359" s="3" t="e">
        <v>#REF!</v>
      </c>
    </row>
    <row r="360" spans="1:57" ht="12.75" customHeight="1">
      <c r="A360" s="24"/>
      <c r="B360" s="237" t="str">
        <f>B308</f>
        <v>4</v>
      </c>
      <c r="C360" s="58" t="str">
        <f>"Seats " &amp;C310</f>
        <v>Seats Total     Food - R2## Bar &amp;  Bevg - R2## Bar</v>
      </c>
      <c r="D360" s="17"/>
      <c r="E360" s="13"/>
      <c r="F360" s="13"/>
      <c r="G360" s="13"/>
      <c r="H360" s="13"/>
      <c r="I360" s="13"/>
      <c r="J360" s="13"/>
      <c r="K360" s="13"/>
      <c r="L360" s="162"/>
      <c r="M360" s="13"/>
      <c r="N360" s="161"/>
      <c r="O360" s="13"/>
      <c r="P360" s="13"/>
      <c r="Q360" s="213"/>
      <c r="BA360" s="84" t="e">
        <v>#REF!</v>
      </c>
      <c r="BB360" s="149" t="e">
        <v>#REF!</v>
      </c>
      <c r="BC360" s="58" t="e">
        <v>#REF!</v>
      </c>
      <c r="BD360" s="3" t="e">
        <v>#REF!</v>
      </c>
      <c r="BE360" s="3" t="e">
        <v>#REF!</v>
      </c>
    </row>
    <row r="361" spans="1:57" ht="12.75" customHeight="1">
      <c r="A361" s="24"/>
      <c r="B361" s="237" t="str">
        <f>B311</f>
        <v>5</v>
      </c>
      <c r="C361" s="58" t="str">
        <f>"Seats " &amp;C313</f>
        <v>Seats Total     Food - Room Service &amp;  Bevg - Room Service</v>
      </c>
      <c r="D361" s="17"/>
      <c r="E361" s="13"/>
      <c r="F361" s="13"/>
      <c r="G361" s="13"/>
      <c r="H361" s="13"/>
      <c r="I361" s="13"/>
      <c r="J361" s="13"/>
      <c r="K361" s="13"/>
      <c r="L361" s="162"/>
      <c r="M361" s="13"/>
      <c r="N361" s="161"/>
      <c r="O361" s="13"/>
      <c r="P361" s="13"/>
      <c r="Q361" s="213"/>
      <c r="BA361" s="84" t="e">
        <v>#REF!</v>
      </c>
      <c r="BB361" s="149" t="e">
        <v>#REF!</v>
      </c>
      <c r="BC361" s="58" t="e">
        <v>#REF!</v>
      </c>
      <c r="BD361" s="3" t="e">
        <v>#REF!</v>
      </c>
      <c r="BE361" s="3" t="e">
        <v>#REF!</v>
      </c>
    </row>
    <row r="362" spans="1:57" ht="12.75" customHeight="1">
      <c r="A362" s="24"/>
      <c r="B362" s="237" t="str">
        <f>B314</f>
        <v>6</v>
      </c>
      <c r="C362" s="58" t="str">
        <f>"Seats " &amp;C316</f>
        <v>Seats Total     Food - Banquets &amp;  Bevg - Banquets</v>
      </c>
      <c r="D362" s="17"/>
      <c r="E362" s="13"/>
      <c r="F362" s="13"/>
      <c r="G362" s="13"/>
      <c r="H362" s="13"/>
      <c r="I362" s="13"/>
      <c r="J362" s="13"/>
      <c r="K362" s="13"/>
      <c r="L362" s="162"/>
      <c r="M362" s="13"/>
      <c r="N362" s="161"/>
      <c r="O362" s="13"/>
      <c r="P362" s="13"/>
      <c r="Q362" s="213"/>
      <c r="BA362" s="84" t="e">
        <v>#REF!</v>
      </c>
      <c r="BB362" s="149" t="e">
        <v>#REF!</v>
      </c>
      <c r="BC362" s="58" t="e">
        <v>#REF!</v>
      </c>
      <c r="BD362" s="3" t="e">
        <v>#REF!</v>
      </c>
      <c r="BE362" s="3" t="e">
        <v>#REF!</v>
      </c>
    </row>
    <row r="363" spans="1:57" ht="12.75" customHeight="1">
      <c r="A363" s="24"/>
      <c r="B363" s="237" t="str">
        <f>B317</f>
        <v>7</v>
      </c>
      <c r="C363" s="58" t="str">
        <f>"Seats " &amp;C319</f>
        <v>Seats Total     Food - #20 &amp;  Bevg - #20</v>
      </c>
      <c r="D363" s="17"/>
      <c r="E363" s="13"/>
      <c r="F363" s="13"/>
      <c r="G363" s="13"/>
      <c r="H363" s="13"/>
      <c r="I363" s="13"/>
      <c r="J363" s="13"/>
      <c r="K363" s="13"/>
      <c r="L363" s="162"/>
      <c r="M363" s="13"/>
      <c r="N363" s="161"/>
      <c r="O363" s="13"/>
      <c r="P363" s="13"/>
      <c r="Q363" s="213"/>
      <c r="BA363" s="84" t="e">
        <v>#REF!</v>
      </c>
      <c r="BB363" s="149" t="e">
        <v>#REF!</v>
      </c>
      <c r="BC363" s="58" t="e">
        <v>#REF!</v>
      </c>
      <c r="BD363" s="3" t="e">
        <v>#REF!</v>
      </c>
      <c r="BE363" s="3" t="e">
        <v>#REF!</v>
      </c>
    </row>
    <row r="364" spans="1:57" ht="12.75" customHeight="1">
      <c r="A364" s="24"/>
      <c r="B364" s="237" t="str">
        <f>B320</f>
        <v>8</v>
      </c>
      <c r="C364" s="58" t="str">
        <f>"Seats " &amp;C322</f>
        <v>Seats Total     Food - #30 &amp;  Bevg - #30</v>
      </c>
      <c r="D364" s="17"/>
      <c r="E364" s="13"/>
      <c r="F364" s="13"/>
      <c r="G364" s="13"/>
      <c r="H364" s="13"/>
      <c r="I364" s="13"/>
      <c r="J364" s="13"/>
      <c r="K364" s="13"/>
      <c r="L364" s="162"/>
      <c r="M364" s="13"/>
      <c r="N364" s="161"/>
      <c r="O364" s="13"/>
      <c r="P364" s="13"/>
      <c r="Q364" s="213"/>
      <c r="BA364" s="84" t="e">
        <v>#REF!</v>
      </c>
      <c r="BB364" s="149" t="e">
        <v>#REF!</v>
      </c>
      <c r="BC364" s="58" t="e">
        <v>#REF!</v>
      </c>
      <c r="BD364" s="3" t="e">
        <v>#REF!</v>
      </c>
      <c r="BE364" s="3" t="e">
        <v>#REF!</v>
      </c>
    </row>
    <row r="365" spans="1:57" ht="12.75" customHeight="1">
      <c r="A365" s="24"/>
      <c r="B365" s="237" t="str">
        <f>B323</f>
        <v>9</v>
      </c>
      <c r="C365" s="58" t="str">
        <f>"Seats " &amp;C325</f>
        <v>Seats Total     Food - #40 &amp;  Bevg - #40</v>
      </c>
      <c r="D365" s="17"/>
      <c r="E365" s="13"/>
      <c r="F365" s="13"/>
      <c r="G365" s="13"/>
      <c r="H365" s="13"/>
      <c r="I365" s="13"/>
      <c r="J365" s="13"/>
      <c r="K365" s="13"/>
      <c r="L365" s="162"/>
      <c r="M365" s="13"/>
      <c r="N365" s="161"/>
      <c r="O365" s="13"/>
      <c r="P365" s="13"/>
      <c r="Q365" s="213"/>
      <c r="BA365" s="84" t="e">
        <v>#REF!</v>
      </c>
      <c r="BB365" s="149" t="e">
        <v>#REF!</v>
      </c>
      <c r="BC365" s="58" t="e">
        <v>#REF!</v>
      </c>
      <c r="BD365" s="3" t="e">
        <v>#REF!</v>
      </c>
      <c r="BE365" s="3" t="e">
        <v>#REF!</v>
      </c>
    </row>
    <row r="366" spans="1:57" ht="12.75" customHeight="1">
      <c r="A366" s="24"/>
      <c r="B366" s="237" t="str">
        <f>B326</f>
        <v>10</v>
      </c>
      <c r="C366" s="58" t="str">
        <f>"Seats " &amp;C328</f>
        <v>Seats Total     Food - #50 &amp;  Bevg - #50</v>
      </c>
      <c r="D366" s="17"/>
      <c r="E366" s="13"/>
      <c r="F366" s="13"/>
      <c r="G366" s="13"/>
      <c r="H366" s="13"/>
      <c r="I366" s="13"/>
      <c r="J366" s="13"/>
      <c r="K366" s="13"/>
      <c r="L366" s="162"/>
      <c r="M366" s="13"/>
      <c r="N366" s="161"/>
      <c r="O366" s="13"/>
      <c r="P366" s="13"/>
      <c r="Q366" s="213"/>
      <c r="BA366" s="84" t="e">
        <v>#REF!</v>
      </c>
      <c r="BB366" s="149" t="e">
        <v>#REF!</v>
      </c>
      <c r="BC366" s="58" t="e">
        <v>#REF!</v>
      </c>
      <c r="BD366" s="3" t="e">
        <v>#REF!</v>
      </c>
      <c r="BE366" s="3" t="e">
        <v>#REF!</v>
      </c>
    </row>
    <row r="367" spans="1:57" ht="12.75" customHeight="1">
      <c r="A367" s="24"/>
      <c r="B367" s="237" t="str">
        <f>B329</f>
        <v>11</v>
      </c>
      <c r="C367" s="58" t="str">
        <f>"Seats " &amp;C331</f>
        <v>Seats Total     Food - #60 &amp;  Bevg - #60</v>
      </c>
      <c r="D367" s="17"/>
      <c r="E367" s="13"/>
      <c r="F367" s="13"/>
      <c r="G367" s="13"/>
      <c r="H367" s="13"/>
      <c r="I367" s="13"/>
      <c r="J367" s="13"/>
      <c r="K367" s="13"/>
      <c r="L367" s="162"/>
      <c r="M367" s="13"/>
      <c r="N367" s="161"/>
      <c r="O367" s="13"/>
      <c r="P367" s="13"/>
      <c r="Q367" s="213"/>
      <c r="BA367" s="84" t="e">
        <v>#REF!</v>
      </c>
      <c r="BB367" s="149" t="e">
        <v>#REF!</v>
      </c>
      <c r="BC367" s="58" t="e">
        <v>#REF!</v>
      </c>
      <c r="BD367" s="3" t="e">
        <v>#REF!</v>
      </c>
      <c r="BE367" s="3" t="e">
        <v>#REF!</v>
      </c>
    </row>
    <row r="368" spans="1:57" ht="12.75" customHeight="1">
      <c r="A368" s="24"/>
      <c r="C368" s="63" t="s">
        <v>146</v>
      </c>
      <c r="D368" s="64"/>
      <c r="E368" s="65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5"/>
      <c r="BA368" s="3" t="e">
        <v>#REF!</v>
      </c>
      <c r="BB368" s="3" t="e">
        <v>#REF!</v>
      </c>
      <c r="BC368" s="63" t="e">
        <v>#REF!</v>
      </c>
      <c r="BD368" s="3" t="e">
        <v>#REF!</v>
      </c>
      <c r="BE368" s="3" t="e">
        <v>#REF!</v>
      </c>
    </row>
    <row r="369" spans="1:57" ht="12.75" customHeight="1">
      <c r="A369" s="24"/>
      <c r="C369" s="25"/>
      <c r="D369" s="26"/>
      <c r="E369" s="8"/>
      <c r="L369" s="3"/>
      <c r="M369" s="3"/>
      <c r="BA369" s="3" t="e">
        <v>#REF!</v>
      </c>
      <c r="BB369" s="3" t="e">
        <v>#REF!</v>
      </c>
      <c r="BC369" s="25" t="e">
        <v>#REF!</v>
      </c>
      <c r="BD369" s="3" t="e">
        <v>#REF!</v>
      </c>
      <c r="BE369" s="3" t="e">
        <v>#REF!</v>
      </c>
    </row>
    <row r="370" spans="1:57" ht="12.75" customHeight="1">
      <c r="A370" s="24"/>
      <c r="B370" s="237" t="str">
        <f t="shared" ref="B370:B380" si="28">B357</f>
        <v>1</v>
      </c>
      <c r="C370" s="58" t="str">
        <f>"Food Covers  " &amp;C299</f>
        <v>Food Covers  Food - Breakfast</v>
      </c>
      <c r="D370" s="59"/>
      <c r="E370" s="60">
        <v>200</v>
      </c>
      <c r="F370" s="60"/>
      <c r="G370" s="60"/>
      <c r="H370" s="60"/>
      <c r="I370" s="60"/>
      <c r="J370" s="60"/>
      <c r="K370" s="60"/>
      <c r="L370" s="162"/>
      <c r="M370" s="13"/>
      <c r="N370" s="161"/>
      <c r="O370" s="13"/>
      <c r="P370" s="13"/>
      <c r="Q370" s="208"/>
      <c r="BA370" s="84" t="e">
        <v>#REF!</v>
      </c>
      <c r="BB370" s="149" t="e">
        <v>#REF!</v>
      </c>
      <c r="BC370" s="58" t="e">
        <v>#REF!</v>
      </c>
      <c r="BD370" s="3" t="e">
        <v>#REF!</v>
      </c>
      <c r="BE370" s="3" t="e">
        <v>#REF!</v>
      </c>
    </row>
    <row r="371" spans="1:57" ht="12.75" customHeight="1">
      <c r="A371" s="24"/>
      <c r="B371" s="237" t="str">
        <f t="shared" si="28"/>
        <v>2</v>
      </c>
      <c r="C371" s="61" t="str">
        <f>"Food Covers  " &amp;C302</f>
        <v>Food Covers  Food - Dining Room</v>
      </c>
      <c r="D371" s="17"/>
      <c r="E371" s="60">
        <v>150</v>
      </c>
      <c r="F371" s="60"/>
      <c r="G371" s="60"/>
      <c r="H371" s="60"/>
      <c r="I371" s="60"/>
      <c r="J371" s="60"/>
      <c r="K371" s="60"/>
      <c r="L371" s="162"/>
      <c r="M371" s="13"/>
      <c r="N371" s="161"/>
      <c r="O371" s="13"/>
      <c r="P371" s="13"/>
      <c r="Q371" s="208"/>
      <c r="BA371" s="84" t="e">
        <v>#REF!</v>
      </c>
      <c r="BB371" s="149" t="e">
        <v>#REF!</v>
      </c>
      <c r="BC371" s="61" t="e">
        <v>#REF!</v>
      </c>
      <c r="BD371" s="3" t="e">
        <v>#REF!</v>
      </c>
      <c r="BE371" s="3" t="e">
        <v>#REF!</v>
      </c>
    </row>
    <row r="372" spans="1:57" ht="12.75" customHeight="1">
      <c r="A372" s="24"/>
      <c r="B372" s="237" t="str">
        <f t="shared" si="28"/>
        <v>3</v>
      </c>
      <c r="C372" s="61" t="str">
        <f>"Food Covers  " &amp;C305</f>
        <v>Food Covers  Food - R1## Bar</v>
      </c>
      <c r="D372" s="17"/>
      <c r="E372" s="60">
        <v>50</v>
      </c>
      <c r="F372" s="60"/>
      <c r="G372" s="60"/>
      <c r="H372" s="60"/>
      <c r="I372" s="60"/>
      <c r="J372" s="60"/>
      <c r="K372" s="60"/>
      <c r="L372" s="162"/>
      <c r="M372" s="13"/>
      <c r="N372" s="161"/>
      <c r="O372" s="13"/>
      <c r="P372" s="13"/>
      <c r="Q372" s="208"/>
      <c r="BA372" s="84" t="e">
        <v>#REF!</v>
      </c>
      <c r="BB372" s="149" t="e">
        <v>#REF!</v>
      </c>
      <c r="BC372" s="61" t="e">
        <v>#REF!</v>
      </c>
      <c r="BD372" s="3" t="e">
        <v>#REF!</v>
      </c>
      <c r="BE372" s="3" t="e">
        <v>#REF!</v>
      </c>
    </row>
    <row r="373" spans="1:57" ht="12.75" customHeight="1">
      <c r="A373" s="24"/>
      <c r="B373" s="237" t="str">
        <f t="shared" si="28"/>
        <v>4</v>
      </c>
      <c r="C373" s="61" t="str">
        <f>"Food Covers  " &amp;C308</f>
        <v>Food Covers  Food - R2## Bar</v>
      </c>
      <c r="D373" s="17"/>
      <c r="E373" s="60">
        <v>70</v>
      </c>
      <c r="F373" s="60"/>
      <c r="G373" s="60"/>
      <c r="H373" s="60"/>
      <c r="I373" s="60"/>
      <c r="J373" s="60"/>
      <c r="K373" s="60"/>
      <c r="L373" s="162"/>
      <c r="M373" s="13"/>
      <c r="N373" s="161"/>
      <c r="O373" s="13"/>
      <c r="P373" s="13"/>
      <c r="Q373" s="208"/>
      <c r="BA373" s="84" t="e">
        <v>#REF!</v>
      </c>
      <c r="BB373" s="149" t="e">
        <v>#REF!</v>
      </c>
      <c r="BC373" s="61" t="e">
        <v>#REF!</v>
      </c>
      <c r="BD373" s="3" t="e">
        <v>#REF!</v>
      </c>
      <c r="BE373" s="3" t="e">
        <v>#REF!</v>
      </c>
    </row>
    <row r="374" spans="1:57" ht="12.75" customHeight="1">
      <c r="A374" s="24"/>
      <c r="B374" s="237" t="str">
        <f t="shared" si="28"/>
        <v>5</v>
      </c>
      <c r="C374" s="61" t="str">
        <f>"Food Covers  " &amp;C311</f>
        <v>Food Covers  Food - Room Service</v>
      </c>
      <c r="D374" s="17"/>
      <c r="E374" s="60">
        <v>22</v>
      </c>
      <c r="F374" s="60"/>
      <c r="G374" s="60"/>
      <c r="H374" s="60"/>
      <c r="I374" s="60"/>
      <c r="J374" s="60"/>
      <c r="K374" s="60"/>
      <c r="L374" s="162"/>
      <c r="M374" s="13"/>
      <c r="N374" s="161"/>
      <c r="O374" s="13"/>
      <c r="P374" s="13"/>
      <c r="Q374" s="208"/>
      <c r="BA374" s="84" t="e">
        <v>#REF!</v>
      </c>
      <c r="BB374" s="149" t="e">
        <v>#REF!</v>
      </c>
      <c r="BC374" s="61" t="e">
        <v>#REF!</v>
      </c>
      <c r="BD374" s="3" t="e">
        <v>#REF!</v>
      </c>
      <c r="BE374" s="3" t="e">
        <v>#REF!</v>
      </c>
    </row>
    <row r="375" spans="1:57" ht="12.75" customHeight="1">
      <c r="A375" s="24"/>
      <c r="B375" s="237" t="str">
        <f t="shared" si="28"/>
        <v>6</v>
      </c>
      <c r="C375" s="61" t="str">
        <f>"Food Covers  " &amp;C314</f>
        <v>Food Covers  Food - Banquets</v>
      </c>
      <c r="D375" s="17"/>
      <c r="E375" s="60">
        <v>129</v>
      </c>
      <c r="F375" s="60"/>
      <c r="G375" s="60"/>
      <c r="H375" s="60"/>
      <c r="I375" s="60"/>
      <c r="J375" s="60"/>
      <c r="K375" s="60"/>
      <c r="L375" s="162"/>
      <c r="M375" s="13"/>
      <c r="N375" s="161"/>
      <c r="O375" s="13"/>
      <c r="P375" s="13"/>
      <c r="Q375" s="208"/>
      <c r="BA375" s="84" t="e">
        <v>#REF!</v>
      </c>
      <c r="BB375" s="149" t="e">
        <v>#REF!</v>
      </c>
      <c r="BC375" s="61" t="e">
        <v>#REF!</v>
      </c>
      <c r="BD375" s="3" t="e">
        <v>#REF!</v>
      </c>
      <c r="BE375" s="3" t="e">
        <v>#REF!</v>
      </c>
    </row>
    <row r="376" spans="1:57" ht="12.75" customHeight="1">
      <c r="A376" s="24"/>
      <c r="B376" s="237" t="str">
        <f t="shared" si="28"/>
        <v>7</v>
      </c>
      <c r="C376" s="61" t="str">
        <f>"Food Covers  " &amp;C317</f>
        <v>Food Covers  Food - #20</v>
      </c>
      <c r="D376" s="17"/>
      <c r="E376" s="60"/>
      <c r="F376" s="60"/>
      <c r="G376" s="60"/>
      <c r="H376" s="60"/>
      <c r="I376" s="60"/>
      <c r="J376" s="60"/>
      <c r="K376" s="60"/>
      <c r="L376" s="162"/>
      <c r="M376" s="13"/>
      <c r="N376" s="161"/>
      <c r="O376" s="13"/>
      <c r="P376" s="13"/>
      <c r="Q376" s="208"/>
      <c r="BA376" s="84" t="e">
        <v>#REF!</v>
      </c>
      <c r="BB376" s="149" t="e">
        <v>#REF!</v>
      </c>
      <c r="BC376" s="61" t="e">
        <v>#REF!</v>
      </c>
      <c r="BD376" s="3" t="e">
        <v>#REF!</v>
      </c>
      <c r="BE376" s="3" t="e">
        <v>#REF!</v>
      </c>
    </row>
    <row r="377" spans="1:57" ht="12.75" customHeight="1">
      <c r="A377" s="24"/>
      <c r="B377" s="237" t="str">
        <f t="shared" si="28"/>
        <v>8</v>
      </c>
      <c r="C377" s="61" t="str">
        <f>"Food Covers  " &amp;C320</f>
        <v>Food Covers  Food - #30</v>
      </c>
      <c r="D377" s="17"/>
      <c r="E377" s="60"/>
      <c r="F377" s="60"/>
      <c r="G377" s="60"/>
      <c r="H377" s="60"/>
      <c r="I377" s="60"/>
      <c r="J377" s="60"/>
      <c r="K377" s="60"/>
      <c r="L377" s="162"/>
      <c r="M377" s="13"/>
      <c r="N377" s="161"/>
      <c r="O377" s="13"/>
      <c r="P377" s="13"/>
      <c r="Q377" s="208"/>
      <c r="BA377" s="84" t="e">
        <v>#REF!</v>
      </c>
      <c r="BB377" s="149" t="e">
        <v>#REF!</v>
      </c>
      <c r="BC377" s="61" t="e">
        <v>#REF!</v>
      </c>
      <c r="BD377" s="3" t="e">
        <v>#REF!</v>
      </c>
      <c r="BE377" s="3" t="e">
        <v>#REF!</v>
      </c>
    </row>
    <row r="378" spans="1:57" ht="12.75" customHeight="1">
      <c r="A378" s="24"/>
      <c r="B378" s="237" t="str">
        <f t="shared" si="28"/>
        <v>9</v>
      </c>
      <c r="C378" s="61" t="str">
        <f>"Food Covers  " &amp;C323</f>
        <v>Food Covers  Food - #40</v>
      </c>
      <c r="D378" s="17"/>
      <c r="E378" s="60"/>
      <c r="F378" s="60"/>
      <c r="G378" s="60"/>
      <c r="H378" s="60"/>
      <c r="I378" s="60"/>
      <c r="J378" s="60"/>
      <c r="K378" s="60"/>
      <c r="L378" s="162"/>
      <c r="M378" s="13"/>
      <c r="N378" s="161"/>
      <c r="O378" s="13"/>
      <c r="P378" s="13"/>
      <c r="Q378" s="208"/>
      <c r="BA378" s="84" t="e">
        <v>#REF!</v>
      </c>
      <c r="BB378" s="149" t="e">
        <v>#REF!</v>
      </c>
      <c r="BC378" s="61" t="e">
        <v>#REF!</v>
      </c>
      <c r="BD378" s="3" t="e">
        <v>#REF!</v>
      </c>
      <c r="BE378" s="3" t="e">
        <v>#REF!</v>
      </c>
    </row>
    <row r="379" spans="1:57" ht="12.75" customHeight="1">
      <c r="A379" s="24"/>
      <c r="B379" s="237" t="str">
        <f t="shared" si="28"/>
        <v>10</v>
      </c>
      <c r="C379" s="61" t="str">
        <f>"Food Covers  " &amp;C326</f>
        <v>Food Covers  Food - #50</v>
      </c>
      <c r="D379" s="17"/>
      <c r="E379" s="60"/>
      <c r="F379" s="60"/>
      <c r="G379" s="60"/>
      <c r="H379" s="60"/>
      <c r="I379" s="60"/>
      <c r="J379" s="60"/>
      <c r="K379" s="60"/>
      <c r="L379" s="162"/>
      <c r="M379" s="13"/>
      <c r="N379" s="161"/>
      <c r="O379" s="13"/>
      <c r="P379" s="13"/>
      <c r="Q379" s="208"/>
      <c r="BA379" s="84" t="e">
        <v>#REF!</v>
      </c>
      <c r="BB379" s="149" t="e">
        <v>#REF!</v>
      </c>
      <c r="BC379" s="61" t="e">
        <v>#REF!</v>
      </c>
      <c r="BD379" s="3" t="e">
        <v>#REF!</v>
      </c>
      <c r="BE379" s="3" t="e">
        <v>#REF!</v>
      </c>
    </row>
    <row r="380" spans="1:57" ht="12.75" customHeight="1">
      <c r="A380" s="24"/>
      <c r="B380" s="237" t="str">
        <f t="shared" si="28"/>
        <v>11</v>
      </c>
      <c r="C380" s="61" t="str">
        <f>"Food Covers  " &amp;C329</f>
        <v>Food Covers  Food - #60</v>
      </c>
      <c r="D380" s="17"/>
      <c r="E380" s="60"/>
      <c r="F380" s="60"/>
      <c r="G380" s="60"/>
      <c r="H380" s="60"/>
      <c r="I380" s="60"/>
      <c r="J380" s="60"/>
      <c r="K380" s="60"/>
      <c r="L380" s="162"/>
      <c r="M380" s="13"/>
      <c r="N380" s="161"/>
      <c r="O380" s="13"/>
      <c r="P380" s="13"/>
      <c r="Q380" s="208"/>
      <c r="BA380" s="84" t="e">
        <v>#REF!</v>
      </c>
      <c r="BB380" s="149" t="e">
        <v>#REF!</v>
      </c>
      <c r="BC380" s="61" t="e">
        <v>#REF!</v>
      </c>
      <c r="BD380" s="3" t="e">
        <v>#REF!</v>
      </c>
      <c r="BE380" s="3" t="e">
        <v>#REF!</v>
      </c>
    </row>
    <row r="381" spans="1:57" ht="12.75" customHeight="1">
      <c r="A381" s="24"/>
      <c r="C381" s="63" t="s">
        <v>147</v>
      </c>
      <c r="D381" s="64"/>
      <c r="E381" s="65">
        <v>621</v>
      </c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5"/>
      <c r="BA381" s="3" t="e">
        <v>#REF!</v>
      </c>
      <c r="BB381" s="3" t="e">
        <v>#REF!</v>
      </c>
      <c r="BC381" s="63" t="e">
        <v>#REF!</v>
      </c>
      <c r="BD381" s="3" t="e">
        <v>#REF!</v>
      </c>
      <c r="BE381" s="3" t="e">
        <v>#REF!</v>
      </c>
    </row>
    <row r="382" spans="1:57" ht="12.75" customHeight="1">
      <c r="A382" s="24"/>
      <c r="C382" s="25"/>
      <c r="D382" s="26"/>
      <c r="E382" s="8"/>
      <c r="L382" s="3"/>
      <c r="M382" s="3"/>
      <c r="BA382" s="3" t="e">
        <v>#REF!</v>
      </c>
      <c r="BB382" s="3" t="e">
        <v>#REF!</v>
      </c>
      <c r="BC382" s="25" t="e">
        <v>#REF!</v>
      </c>
      <c r="BD382" s="3" t="e">
        <v>#REF!</v>
      </c>
      <c r="BE382" s="3" t="e">
        <v>#REF!</v>
      </c>
    </row>
    <row r="383" spans="1:57" ht="12.75" customHeight="1">
      <c r="A383" s="24"/>
      <c r="B383" s="237" t="str">
        <f>B357</f>
        <v>1</v>
      </c>
      <c r="C383" s="58" t="str">
        <f>"Auslastung "&amp;C301</f>
        <v>Auslastung Total     Food - Breakfast &amp;  Bevg - Breakfast</v>
      </c>
      <c r="D383" s="74"/>
      <c r="E383" s="60"/>
      <c r="F383" s="60"/>
      <c r="G383" s="60"/>
      <c r="H383" s="60"/>
      <c r="I383" s="60"/>
      <c r="J383" s="60"/>
      <c r="K383" s="60"/>
      <c r="L383" s="162"/>
      <c r="M383" s="13"/>
      <c r="N383" s="161"/>
      <c r="O383" s="13"/>
      <c r="P383" s="13"/>
      <c r="Q383" s="213"/>
      <c r="BA383" s="84" t="e">
        <v>#REF!</v>
      </c>
      <c r="BB383" s="149" t="e">
        <v>#REF!</v>
      </c>
      <c r="BC383" s="58" t="e">
        <v>#REF!</v>
      </c>
      <c r="BD383" s="3" t="e">
        <v>#REF!</v>
      </c>
      <c r="BE383" s="3" t="e">
        <v>#REF!</v>
      </c>
    </row>
    <row r="384" spans="1:57" ht="12.75" customHeight="1">
      <c r="A384" s="24"/>
      <c r="B384" s="237" t="str">
        <f t="shared" ref="B384:B393" si="29">B358</f>
        <v>2</v>
      </c>
      <c r="C384" s="61" t="str">
        <f>"Auslastung "&amp;C304</f>
        <v>Auslastung Total     Food - Dining Room &amp;  Bevg - Dining Room</v>
      </c>
      <c r="D384" s="26"/>
      <c r="E384" s="60"/>
      <c r="F384" s="60"/>
      <c r="G384" s="60"/>
      <c r="H384" s="60"/>
      <c r="I384" s="60"/>
      <c r="J384" s="60"/>
      <c r="K384" s="60"/>
      <c r="L384" s="162"/>
      <c r="M384" s="13"/>
      <c r="N384" s="161"/>
      <c r="O384" s="13"/>
      <c r="P384" s="13"/>
      <c r="Q384" s="213"/>
      <c r="BA384" s="84" t="e">
        <v>#REF!</v>
      </c>
      <c r="BB384" s="149" t="e">
        <v>#REF!</v>
      </c>
      <c r="BC384" s="61" t="e">
        <v>#REF!</v>
      </c>
      <c r="BD384" s="3" t="e">
        <v>#REF!</v>
      </c>
      <c r="BE384" s="3" t="e">
        <v>#REF!</v>
      </c>
    </row>
    <row r="385" spans="1:57" ht="12.75" customHeight="1">
      <c r="A385" s="24"/>
      <c r="B385" s="237" t="str">
        <f t="shared" si="29"/>
        <v>3</v>
      </c>
      <c r="C385" s="61" t="str">
        <f>"Auslastung "&amp;C307</f>
        <v>Auslastung Total     Food - R1## Bar &amp;  Bevg - R1## Bar</v>
      </c>
      <c r="D385" s="26"/>
      <c r="E385" s="60"/>
      <c r="F385" s="60"/>
      <c r="G385" s="60"/>
      <c r="H385" s="60"/>
      <c r="I385" s="60"/>
      <c r="J385" s="60"/>
      <c r="K385" s="60"/>
      <c r="L385" s="162"/>
      <c r="M385" s="13"/>
      <c r="N385" s="161"/>
      <c r="O385" s="13"/>
      <c r="P385" s="13"/>
      <c r="Q385" s="213"/>
      <c r="BA385" s="84" t="e">
        <v>#REF!</v>
      </c>
      <c r="BB385" s="149" t="e">
        <v>#REF!</v>
      </c>
      <c r="BC385" s="61" t="e">
        <v>#REF!</v>
      </c>
      <c r="BD385" s="3" t="e">
        <v>#REF!</v>
      </c>
      <c r="BE385" s="3" t="e">
        <v>#REF!</v>
      </c>
    </row>
    <row r="386" spans="1:57" ht="12.75" customHeight="1">
      <c r="A386" s="24"/>
      <c r="B386" s="237" t="str">
        <f t="shared" si="29"/>
        <v>4</v>
      </c>
      <c r="C386" s="61" t="str">
        <f>"Auslastung "&amp;C310</f>
        <v>Auslastung Total     Food - R2## Bar &amp;  Bevg - R2## Bar</v>
      </c>
      <c r="D386" s="26"/>
      <c r="E386" s="60"/>
      <c r="F386" s="60"/>
      <c r="G386" s="60"/>
      <c r="H386" s="60"/>
      <c r="I386" s="60"/>
      <c r="J386" s="60"/>
      <c r="K386" s="60"/>
      <c r="L386" s="162"/>
      <c r="M386" s="13"/>
      <c r="N386" s="161"/>
      <c r="O386" s="13"/>
      <c r="P386" s="13"/>
      <c r="Q386" s="213"/>
      <c r="BA386" s="84" t="e">
        <v>#REF!</v>
      </c>
      <c r="BB386" s="149" t="e">
        <v>#REF!</v>
      </c>
      <c r="BC386" s="61" t="e">
        <v>#REF!</v>
      </c>
      <c r="BD386" s="3" t="e">
        <v>#REF!</v>
      </c>
      <c r="BE386" s="3" t="e">
        <v>#REF!</v>
      </c>
    </row>
    <row r="387" spans="1:57" ht="12.75" customHeight="1">
      <c r="A387" s="24"/>
      <c r="B387" s="237" t="str">
        <f t="shared" si="29"/>
        <v>5</v>
      </c>
      <c r="C387" s="61" t="str">
        <f>"Auslastung "&amp;C313</f>
        <v>Auslastung Total     Food - Room Service &amp;  Bevg - Room Service</v>
      </c>
      <c r="D387" s="26"/>
      <c r="E387" s="60"/>
      <c r="F387" s="60"/>
      <c r="G387" s="60"/>
      <c r="H387" s="60"/>
      <c r="I387" s="60"/>
      <c r="J387" s="60"/>
      <c r="K387" s="60"/>
      <c r="L387" s="162"/>
      <c r="M387" s="13"/>
      <c r="N387" s="161"/>
      <c r="O387" s="13"/>
      <c r="P387" s="13"/>
      <c r="Q387" s="213"/>
      <c r="BA387" s="84" t="e">
        <v>#REF!</v>
      </c>
      <c r="BB387" s="149" t="e">
        <v>#REF!</v>
      </c>
      <c r="BC387" s="61" t="e">
        <v>#REF!</v>
      </c>
      <c r="BD387" s="3" t="e">
        <v>#REF!</v>
      </c>
      <c r="BE387" s="3" t="e">
        <v>#REF!</v>
      </c>
    </row>
    <row r="388" spans="1:57" ht="12.75" customHeight="1">
      <c r="A388" s="24"/>
      <c r="B388" s="237" t="str">
        <f t="shared" si="29"/>
        <v>6</v>
      </c>
      <c r="C388" s="61" t="str">
        <f>"Auslastung "&amp;C316</f>
        <v>Auslastung Total     Food - Banquets &amp;  Bevg - Banquets</v>
      </c>
      <c r="D388" s="26"/>
      <c r="E388" s="60"/>
      <c r="F388" s="60"/>
      <c r="G388" s="60"/>
      <c r="H388" s="60"/>
      <c r="I388" s="60"/>
      <c r="J388" s="60"/>
      <c r="K388" s="60"/>
      <c r="L388" s="162"/>
      <c r="M388" s="13"/>
      <c r="N388" s="161"/>
      <c r="O388" s="13"/>
      <c r="P388" s="13"/>
      <c r="Q388" s="213"/>
      <c r="BA388" s="84" t="e">
        <v>#REF!</v>
      </c>
      <c r="BB388" s="149" t="e">
        <v>#REF!</v>
      </c>
      <c r="BC388" s="61" t="e">
        <v>#REF!</v>
      </c>
      <c r="BD388" s="3" t="e">
        <v>#REF!</v>
      </c>
      <c r="BE388" s="3" t="e">
        <v>#REF!</v>
      </c>
    </row>
    <row r="389" spans="1:57" ht="12.75" customHeight="1">
      <c r="A389" s="24"/>
      <c r="B389" s="237" t="str">
        <f t="shared" si="29"/>
        <v>7</v>
      </c>
      <c r="C389" s="61" t="str">
        <f>"Auslastung "&amp;C319</f>
        <v>Auslastung Total     Food - #20 &amp;  Bevg - #20</v>
      </c>
      <c r="D389" s="26"/>
      <c r="E389" s="60"/>
      <c r="F389" s="60"/>
      <c r="G389" s="60"/>
      <c r="H389" s="60"/>
      <c r="I389" s="60"/>
      <c r="J389" s="60"/>
      <c r="K389" s="60"/>
      <c r="L389" s="162"/>
      <c r="M389" s="13"/>
      <c r="N389" s="161"/>
      <c r="O389" s="13"/>
      <c r="P389" s="13"/>
      <c r="Q389" s="213"/>
      <c r="BA389" s="84" t="e">
        <v>#REF!</v>
      </c>
      <c r="BB389" s="149" t="e">
        <v>#REF!</v>
      </c>
      <c r="BC389" s="61" t="e">
        <v>#REF!</v>
      </c>
      <c r="BD389" s="3" t="e">
        <v>#REF!</v>
      </c>
      <c r="BE389" s="3" t="e">
        <v>#REF!</v>
      </c>
    </row>
    <row r="390" spans="1:57" ht="12.75" customHeight="1">
      <c r="A390" s="24"/>
      <c r="B390" s="237" t="str">
        <f t="shared" si="29"/>
        <v>8</v>
      </c>
      <c r="C390" s="61" t="str">
        <f>"Auslastung "&amp;C322</f>
        <v>Auslastung Total     Food - #30 &amp;  Bevg - #30</v>
      </c>
      <c r="D390" s="26"/>
      <c r="E390" s="60"/>
      <c r="F390" s="60"/>
      <c r="G390" s="60"/>
      <c r="H390" s="60"/>
      <c r="I390" s="60"/>
      <c r="J390" s="60"/>
      <c r="K390" s="60"/>
      <c r="L390" s="162"/>
      <c r="M390" s="13"/>
      <c r="N390" s="161"/>
      <c r="O390" s="13"/>
      <c r="P390" s="13"/>
      <c r="Q390" s="213"/>
      <c r="BA390" s="84" t="e">
        <v>#REF!</v>
      </c>
      <c r="BB390" s="149" t="e">
        <v>#REF!</v>
      </c>
      <c r="BC390" s="61" t="e">
        <v>#REF!</v>
      </c>
      <c r="BD390" s="3" t="e">
        <v>#REF!</v>
      </c>
      <c r="BE390" s="3" t="e">
        <v>#REF!</v>
      </c>
    </row>
    <row r="391" spans="1:57" ht="12.75" customHeight="1">
      <c r="A391" s="24"/>
      <c r="B391" s="237" t="str">
        <f t="shared" si="29"/>
        <v>9</v>
      </c>
      <c r="C391" s="61" t="str">
        <f>"Auslastung "&amp;C325</f>
        <v>Auslastung Total     Food - #40 &amp;  Bevg - #40</v>
      </c>
      <c r="D391" s="26"/>
      <c r="E391" s="60"/>
      <c r="F391" s="60"/>
      <c r="G391" s="60"/>
      <c r="H391" s="60"/>
      <c r="I391" s="60"/>
      <c r="J391" s="60"/>
      <c r="K391" s="60"/>
      <c r="L391" s="162"/>
      <c r="M391" s="13"/>
      <c r="N391" s="161"/>
      <c r="O391" s="13"/>
      <c r="P391" s="13"/>
      <c r="Q391" s="213"/>
      <c r="BA391" s="84" t="e">
        <v>#REF!</v>
      </c>
      <c r="BB391" s="149" t="e">
        <v>#REF!</v>
      </c>
      <c r="BC391" s="61" t="e">
        <v>#REF!</v>
      </c>
      <c r="BD391" s="3" t="e">
        <v>#REF!</v>
      </c>
      <c r="BE391" s="3" t="e">
        <v>#REF!</v>
      </c>
    </row>
    <row r="392" spans="1:57" ht="12.75" customHeight="1">
      <c r="A392" s="24"/>
      <c r="B392" s="237" t="str">
        <f t="shared" si="29"/>
        <v>10</v>
      </c>
      <c r="C392" s="61" t="str">
        <f>"Auslastung "&amp;C328</f>
        <v>Auslastung Total     Food - #50 &amp;  Bevg - #50</v>
      </c>
      <c r="D392" s="26"/>
      <c r="E392" s="60"/>
      <c r="F392" s="60"/>
      <c r="G392" s="60"/>
      <c r="H392" s="60"/>
      <c r="I392" s="60"/>
      <c r="J392" s="60"/>
      <c r="K392" s="60"/>
      <c r="L392" s="162"/>
      <c r="M392" s="13"/>
      <c r="N392" s="161"/>
      <c r="O392" s="13"/>
      <c r="P392" s="13"/>
      <c r="Q392" s="213"/>
      <c r="BA392" s="84" t="e">
        <v>#REF!</v>
      </c>
      <c r="BB392" s="149" t="e">
        <v>#REF!</v>
      </c>
      <c r="BC392" s="61" t="e">
        <v>#REF!</v>
      </c>
      <c r="BD392" s="3" t="e">
        <v>#REF!</v>
      </c>
      <c r="BE392" s="3" t="e">
        <v>#REF!</v>
      </c>
    </row>
    <row r="393" spans="1:57" ht="12.75" customHeight="1">
      <c r="A393" s="24"/>
      <c r="B393" s="237" t="str">
        <f t="shared" si="29"/>
        <v>11</v>
      </c>
      <c r="C393" s="61" t="str">
        <f>"Auslastung "&amp;C331</f>
        <v>Auslastung Total     Food - #60 &amp;  Bevg - #60</v>
      </c>
      <c r="D393" s="26"/>
      <c r="E393" s="60"/>
      <c r="F393" s="60"/>
      <c r="G393" s="60"/>
      <c r="H393" s="60"/>
      <c r="I393" s="60"/>
      <c r="J393" s="60"/>
      <c r="K393" s="60"/>
      <c r="L393" s="162"/>
      <c r="M393" s="13"/>
      <c r="N393" s="161"/>
      <c r="O393" s="13"/>
      <c r="P393" s="13"/>
      <c r="Q393" s="213"/>
      <c r="BA393" s="84" t="e">
        <v>#REF!</v>
      </c>
      <c r="BB393" s="149" t="e">
        <v>#REF!</v>
      </c>
      <c r="BC393" s="61" t="e">
        <v>#REF!</v>
      </c>
      <c r="BD393" s="3" t="e">
        <v>#REF!</v>
      </c>
      <c r="BE393" s="3" t="e">
        <v>#REF!</v>
      </c>
    </row>
    <row r="394" spans="1:57" ht="12.75" customHeight="1">
      <c r="A394" s="24"/>
      <c r="C394" s="63" t="s">
        <v>209</v>
      </c>
      <c r="D394" s="64"/>
      <c r="E394" s="65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5"/>
      <c r="BA394" s="3" t="e">
        <v>#REF!</v>
      </c>
      <c r="BB394" s="3" t="e">
        <v>#REF!</v>
      </c>
      <c r="BC394" s="63" t="e">
        <v>#REF!</v>
      </c>
      <c r="BD394" s="3" t="e">
        <v>#REF!</v>
      </c>
      <c r="BE394" s="3" t="e">
        <v>#REF!</v>
      </c>
    </row>
    <row r="395" spans="1:57" ht="12.75" customHeight="1">
      <c r="A395" s="24"/>
      <c r="C395" s="256"/>
      <c r="D395" s="26"/>
      <c r="E395" s="8"/>
      <c r="L395" s="3"/>
      <c r="M395" s="3"/>
      <c r="BA395" s="3" t="e">
        <v>#REF!</v>
      </c>
      <c r="BB395" s="3" t="e">
        <v>#REF!</v>
      </c>
      <c r="BC395" s="3" t="e">
        <v>#REF!</v>
      </c>
      <c r="BD395" s="3" t="e">
        <v>#REF!</v>
      </c>
      <c r="BE395" s="3" t="e">
        <v>#REF!</v>
      </c>
    </row>
    <row r="396" spans="1:57" ht="12.75" customHeight="1">
      <c r="A396" s="24"/>
      <c r="B396" s="237" t="str">
        <f>B370</f>
        <v>1</v>
      </c>
      <c r="C396" s="58" t="str">
        <f>"Avg Food Check "&amp;C299</f>
        <v>Avg Food Check Food - Breakfast</v>
      </c>
      <c r="D396" s="59"/>
      <c r="E396" s="60">
        <v>11.11</v>
      </c>
      <c r="F396" s="60"/>
      <c r="G396" s="60"/>
      <c r="H396" s="60"/>
      <c r="I396" s="60"/>
      <c r="J396" s="60"/>
      <c r="K396" s="60"/>
      <c r="L396" s="162"/>
      <c r="M396" s="13"/>
      <c r="N396" s="161"/>
      <c r="O396" s="13"/>
      <c r="P396" s="13"/>
      <c r="Q396" s="213"/>
      <c r="BA396" s="84" t="e">
        <v>#REF!</v>
      </c>
      <c r="BB396" s="149" t="e">
        <v>#REF!</v>
      </c>
      <c r="BC396" s="58" t="e">
        <v>#REF!</v>
      </c>
      <c r="BD396" s="3" t="e">
        <v>#REF!</v>
      </c>
      <c r="BE396" s="3" t="e">
        <v>#REF!</v>
      </c>
    </row>
    <row r="397" spans="1:57" ht="12.75" customHeight="1">
      <c r="A397" s="24"/>
      <c r="B397" s="237" t="str">
        <f t="shared" ref="B397:B406" si="30">B371</f>
        <v>2</v>
      </c>
      <c r="C397" s="61" t="str">
        <f>"Avg Food Check "&amp;C302</f>
        <v>Avg Food Check Food - Dining Room</v>
      </c>
      <c r="D397" s="17"/>
      <c r="E397" s="13">
        <v>639</v>
      </c>
      <c r="F397" s="13"/>
      <c r="G397" s="13"/>
      <c r="H397" s="13"/>
      <c r="I397" s="13"/>
      <c r="J397" s="13"/>
      <c r="K397" s="13"/>
      <c r="L397" s="162"/>
      <c r="M397" s="13"/>
      <c r="N397" s="161"/>
      <c r="O397" s="13"/>
      <c r="P397" s="13"/>
      <c r="Q397" s="213"/>
      <c r="BA397" s="84" t="e">
        <v>#REF!</v>
      </c>
      <c r="BB397" s="149" t="e">
        <v>#REF!</v>
      </c>
      <c r="BC397" s="61" t="e">
        <v>#REF!</v>
      </c>
      <c r="BD397" s="3" t="e">
        <v>#REF!</v>
      </c>
      <c r="BE397" s="3" t="e">
        <v>#REF!</v>
      </c>
    </row>
    <row r="398" spans="1:57" ht="12.75" customHeight="1">
      <c r="A398" s="24"/>
      <c r="B398" s="237" t="str">
        <f t="shared" si="30"/>
        <v>3</v>
      </c>
      <c r="C398" s="61" t="str">
        <f>"Avg Food Check "&amp;C305</f>
        <v>Avg Food Check Food - R1## Bar</v>
      </c>
      <c r="D398" s="17"/>
      <c r="E398" s="13">
        <v>44.44</v>
      </c>
      <c r="F398" s="13"/>
      <c r="G398" s="13"/>
      <c r="H398" s="13"/>
      <c r="I398" s="13"/>
      <c r="J398" s="13"/>
      <c r="K398" s="13"/>
      <c r="L398" s="162"/>
      <c r="M398" s="13"/>
      <c r="N398" s="161"/>
      <c r="O398" s="13"/>
      <c r="P398" s="13"/>
      <c r="Q398" s="213"/>
      <c r="BA398" s="84" t="e">
        <v>#REF!</v>
      </c>
      <c r="BB398" s="149" t="e">
        <v>#REF!</v>
      </c>
      <c r="BC398" s="61" t="e">
        <v>#REF!</v>
      </c>
      <c r="BD398" s="3" t="e">
        <v>#REF!</v>
      </c>
      <c r="BE398" s="3" t="e">
        <v>#REF!</v>
      </c>
    </row>
    <row r="399" spans="1:57" ht="12.75" customHeight="1">
      <c r="A399" s="24"/>
      <c r="B399" s="237" t="str">
        <f t="shared" si="30"/>
        <v>4</v>
      </c>
      <c r="C399" s="61" t="str">
        <f>"Avg Food Check "&amp;C308</f>
        <v>Avg Food Check Food - R2## Bar</v>
      </c>
      <c r="D399" s="17"/>
      <c r="E399" s="13">
        <v>31.74</v>
      </c>
      <c r="F399" s="13"/>
      <c r="G399" s="13"/>
      <c r="H399" s="13"/>
      <c r="I399" s="13"/>
      <c r="J399" s="13"/>
      <c r="K399" s="13"/>
      <c r="L399" s="162"/>
      <c r="M399" s="13"/>
      <c r="N399" s="161"/>
      <c r="O399" s="13"/>
      <c r="P399" s="13"/>
      <c r="Q399" s="213"/>
      <c r="BA399" s="84" t="e">
        <v>#REF!</v>
      </c>
      <c r="BB399" s="149" t="e">
        <v>#REF!</v>
      </c>
      <c r="BC399" s="61" t="e">
        <v>#REF!</v>
      </c>
      <c r="BD399" s="3" t="e">
        <v>#REF!</v>
      </c>
      <c r="BE399" s="3" t="e">
        <v>#REF!</v>
      </c>
    </row>
    <row r="400" spans="1:57" ht="12.75" customHeight="1">
      <c r="A400" s="24"/>
      <c r="B400" s="237" t="str">
        <f t="shared" si="30"/>
        <v>5</v>
      </c>
      <c r="C400" s="61" t="str">
        <f>"Avg Food Check "&amp;C311</f>
        <v>Avg Food Check Food - Room Service</v>
      </c>
      <c r="D400" s="17"/>
      <c r="E400" s="13">
        <v>43.55</v>
      </c>
      <c r="F400" s="13"/>
      <c r="G400" s="13"/>
      <c r="H400" s="13"/>
      <c r="I400" s="13"/>
      <c r="J400" s="13"/>
      <c r="K400" s="13"/>
      <c r="L400" s="162"/>
      <c r="M400" s="13"/>
      <c r="N400" s="161"/>
      <c r="O400" s="13"/>
      <c r="P400" s="13"/>
      <c r="Q400" s="213"/>
      <c r="BA400" s="84" t="e">
        <v>#REF!</v>
      </c>
      <c r="BB400" s="149" t="e">
        <v>#REF!</v>
      </c>
      <c r="BC400" s="61" t="e">
        <v>#REF!</v>
      </c>
      <c r="BD400" s="3" t="e">
        <v>#REF!</v>
      </c>
      <c r="BE400" s="3" t="e">
        <v>#REF!</v>
      </c>
    </row>
    <row r="401" spans="1:57" ht="12.75" customHeight="1">
      <c r="A401" s="24"/>
      <c r="B401" s="237" t="str">
        <f t="shared" si="30"/>
        <v>6</v>
      </c>
      <c r="C401" s="61" t="str">
        <f>"Avg Food Check "&amp;C314</f>
        <v>Avg Food Check Food - Banquets</v>
      </c>
      <c r="D401" s="17"/>
      <c r="E401" s="13"/>
      <c r="F401" s="13"/>
      <c r="G401" s="13"/>
      <c r="H401" s="13"/>
      <c r="I401" s="13"/>
      <c r="J401" s="13"/>
      <c r="K401" s="13"/>
      <c r="L401" s="162"/>
      <c r="M401" s="13"/>
      <c r="N401" s="161"/>
      <c r="O401" s="13"/>
      <c r="P401" s="13"/>
      <c r="Q401" s="213"/>
      <c r="BA401" s="84" t="e">
        <v>#REF!</v>
      </c>
      <c r="BB401" s="149" t="e">
        <v>#REF!</v>
      </c>
      <c r="BC401" s="61" t="e">
        <v>#REF!</v>
      </c>
      <c r="BD401" s="3" t="e">
        <v>#REF!</v>
      </c>
      <c r="BE401" s="3" t="e">
        <v>#REF!</v>
      </c>
    </row>
    <row r="402" spans="1:57" ht="12.75" customHeight="1">
      <c r="A402" s="24"/>
      <c r="B402" s="237" t="str">
        <f t="shared" si="30"/>
        <v>7</v>
      </c>
      <c r="C402" s="61" t="str">
        <f>"Avg Food Check "&amp;C317</f>
        <v>Avg Food Check Food - #20</v>
      </c>
      <c r="D402" s="17"/>
      <c r="E402" s="13"/>
      <c r="F402" s="13"/>
      <c r="G402" s="13"/>
      <c r="H402" s="13"/>
      <c r="I402" s="13"/>
      <c r="J402" s="13"/>
      <c r="K402" s="13"/>
      <c r="L402" s="162"/>
      <c r="M402" s="13"/>
      <c r="N402" s="161"/>
      <c r="O402" s="13"/>
      <c r="P402" s="13"/>
      <c r="Q402" s="213"/>
      <c r="BA402" s="84" t="e">
        <v>#REF!</v>
      </c>
      <c r="BB402" s="149" t="e">
        <v>#REF!</v>
      </c>
      <c r="BC402" s="61" t="e">
        <v>#REF!</v>
      </c>
      <c r="BD402" s="3" t="e">
        <v>#REF!</v>
      </c>
      <c r="BE402" s="3" t="e">
        <v>#REF!</v>
      </c>
    </row>
    <row r="403" spans="1:57" ht="12.75" customHeight="1">
      <c r="A403" s="24"/>
      <c r="B403" s="237" t="str">
        <f t="shared" si="30"/>
        <v>8</v>
      </c>
      <c r="C403" s="61" t="str">
        <f>"Avg Food Check "&amp;C320</f>
        <v>Avg Food Check Food - #30</v>
      </c>
      <c r="D403" s="17"/>
      <c r="E403" s="13"/>
      <c r="F403" s="13"/>
      <c r="G403" s="13"/>
      <c r="H403" s="13"/>
      <c r="I403" s="13"/>
      <c r="J403" s="13"/>
      <c r="K403" s="13"/>
      <c r="L403" s="162"/>
      <c r="M403" s="13"/>
      <c r="N403" s="161"/>
      <c r="O403" s="13"/>
      <c r="P403" s="13"/>
      <c r="Q403" s="213"/>
      <c r="BA403" s="84" t="e">
        <v>#REF!</v>
      </c>
      <c r="BB403" s="149" t="e">
        <v>#REF!</v>
      </c>
      <c r="BC403" s="61" t="e">
        <v>#REF!</v>
      </c>
      <c r="BD403" s="3" t="e">
        <v>#REF!</v>
      </c>
      <c r="BE403" s="3" t="e">
        <v>#REF!</v>
      </c>
    </row>
    <row r="404" spans="1:57" ht="12.75" customHeight="1">
      <c r="A404" s="24"/>
      <c r="B404" s="237" t="str">
        <f t="shared" si="30"/>
        <v>9</v>
      </c>
      <c r="C404" s="61" t="str">
        <f>"Avg Food Check "&amp;C323</f>
        <v>Avg Food Check Food - #40</v>
      </c>
      <c r="D404" s="17"/>
      <c r="E404" s="13"/>
      <c r="F404" s="13"/>
      <c r="G404" s="13"/>
      <c r="H404" s="13"/>
      <c r="I404" s="13"/>
      <c r="J404" s="13"/>
      <c r="K404" s="13"/>
      <c r="L404" s="162"/>
      <c r="M404" s="13"/>
      <c r="N404" s="161"/>
      <c r="O404" s="13"/>
      <c r="P404" s="13"/>
      <c r="Q404" s="213"/>
      <c r="BA404" s="84" t="e">
        <v>#REF!</v>
      </c>
      <c r="BB404" s="149" t="e">
        <v>#REF!</v>
      </c>
      <c r="BC404" s="61" t="e">
        <v>#REF!</v>
      </c>
      <c r="BD404" s="3" t="e">
        <v>#REF!</v>
      </c>
      <c r="BE404" s="3" t="e">
        <v>#REF!</v>
      </c>
    </row>
    <row r="405" spans="1:57" ht="12.75" customHeight="1">
      <c r="A405" s="24"/>
      <c r="B405" s="237" t="str">
        <f t="shared" si="30"/>
        <v>10</v>
      </c>
      <c r="C405" s="61" t="str">
        <f>"Avg Food Check "&amp;C326</f>
        <v>Avg Food Check Food - #50</v>
      </c>
      <c r="D405" s="17"/>
      <c r="E405" s="13"/>
      <c r="F405" s="13"/>
      <c r="G405" s="13"/>
      <c r="H405" s="13"/>
      <c r="I405" s="13"/>
      <c r="J405" s="13"/>
      <c r="K405" s="13"/>
      <c r="L405" s="162"/>
      <c r="M405" s="13"/>
      <c r="N405" s="161"/>
      <c r="O405" s="13"/>
      <c r="P405" s="13"/>
      <c r="Q405" s="213"/>
      <c r="BA405" s="84" t="e">
        <v>#REF!</v>
      </c>
      <c r="BB405" s="149" t="e">
        <v>#REF!</v>
      </c>
      <c r="BC405" s="61" t="e">
        <v>#REF!</v>
      </c>
      <c r="BD405" s="3" t="e">
        <v>#REF!</v>
      </c>
      <c r="BE405" s="3" t="e">
        <v>#REF!</v>
      </c>
    </row>
    <row r="406" spans="1:57" ht="12.75" customHeight="1">
      <c r="A406" s="24"/>
      <c r="B406" s="237" t="str">
        <f t="shared" si="30"/>
        <v>11</v>
      </c>
      <c r="C406" s="61" t="str">
        <f>"Avg Food Check "&amp;C329</f>
        <v>Avg Food Check Food - #60</v>
      </c>
      <c r="D406" s="17"/>
      <c r="E406" s="13"/>
      <c r="F406" s="13"/>
      <c r="G406" s="13"/>
      <c r="H406" s="13"/>
      <c r="I406" s="13"/>
      <c r="J406" s="13"/>
      <c r="K406" s="13"/>
      <c r="L406" s="162"/>
      <c r="M406" s="13"/>
      <c r="N406" s="161"/>
      <c r="O406" s="13"/>
      <c r="P406" s="13"/>
      <c r="Q406" s="213"/>
      <c r="BA406" s="84" t="e">
        <v>#REF!</v>
      </c>
      <c r="BB406" s="149" t="e">
        <v>#REF!</v>
      </c>
      <c r="BC406" s="61" t="e">
        <v>#REF!</v>
      </c>
      <c r="BD406" s="3" t="e">
        <v>#REF!</v>
      </c>
      <c r="BE406" s="3" t="e">
        <v>#REF!</v>
      </c>
    </row>
    <row r="407" spans="1:57" ht="12.75" customHeight="1">
      <c r="A407" s="24"/>
      <c r="C407" s="63" t="s">
        <v>210</v>
      </c>
      <c r="D407" s="64"/>
      <c r="E407" s="65">
        <v>769.84</v>
      </c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5"/>
      <c r="BA407" s="3" t="e">
        <v>#REF!</v>
      </c>
      <c r="BB407" s="3" t="e">
        <v>#REF!</v>
      </c>
      <c r="BC407" s="63" t="e">
        <v>#REF!</v>
      </c>
      <c r="BD407" s="3" t="e">
        <v>#REF!</v>
      </c>
      <c r="BE407" s="3" t="e">
        <v>#REF!</v>
      </c>
    </row>
    <row r="408" spans="1:57" ht="12.75" customHeight="1">
      <c r="A408" s="24"/>
      <c r="C408" s="25"/>
      <c r="D408" s="26"/>
      <c r="E408" s="8"/>
      <c r="L408" s="3"/>
      <c r="M408" s="3"/>
      <c r="BA408" s="3" t="e">
        <v>#REF!</v>
      </c>
      <c r="BB408" s="3" t="e">
        <v>#REF!</v>
      </c>
      <c r="BC408" s="25" t="e">
        <v>#REF!</v>
      </c>
      <c r="BD408" s="3" t="e">
        <v>#REF!</v>
      </c>
      <c r="BE408" s="3" t="e">
        <v>#REF!</v>
      </c>
    </row>
    <row r="409" spans="1:57" ht="12.75" customHeight="1">
      <c r="A409" s="24"/>
      <c r="B409" s="237" t="str">
        <f>B383</f>
        <v>1</v>
      </c>
      <c r="C409" s="58" t="str">
        <f>"Avg"&amp;C301</f>
        <v>AvgTotal     Food - Breakfast &amp;  Bevg - Breakfast</v>
      </c>
      <c r="D409" s="59"/>
      <c r="E409" s="60">
        <v>19.059999999999999</v>
      </c>
      <c r="F409" s="60"/>
      <c r="G409" s="60"/>
      <c r="H409" s="60"/>
      <c r="I409" s="60"/>
      <c r="J409" s="60"/>
      <c r="K409" s="60"/>
      <c r="L409" s="162"/>
      <c r="M409" s="13"/>
      <c r="N409" s="161"/>
      <c r="O409" s="13"/>
      <c r="P409" s="13"/>
      <c r="Q409" s="208"/>
      <c r="BA409" s="84" t="e">
        <v>#REF!</v>
      </c>
      <c r="BB409" s="149" t="e">
        <v>#REF!</v>
      </c>
      <c r="BC409" s="58" t="e">
        <v>#REF!</v>
      </c>
      <c r="BD409" s="3" t="e">
        <v>#REF!</v>
      </c>
      <c r="BE409" s="3" t="e">
        <v>#REF!</v>
      </c>
    </row>
    <row r="410" spans="1:57" ht="12.75" customHeight="1">
      <c r="A410" s="24"/>
      <c r="B410" s="237" t="str">
        <f t="shared" ref="B410:B419" si="31">B384</f>
        <v>2</v>
      </c>
      <c r="C410" s="61" t="str">
        <f>"Avg"&amp;C304</f>
        <v>AvgTotal     Food - Dining Room &amp;  Bevg - Dining Room</v>
      </c>
      <c r="D410" s="17"/>
      <c r="E410" s="13">
        <v>8.56</v>
      </c>
      <c r="F410" s="13"/>
      <c r="G410" s="13"/>
      <c r="H410" s="13"/>
      <c r="I410" s="13"/>
      <c r="J410" s="13"/>
      <c r="K410" s="13"/>
      <c r="L410" s="162"/>
      <c r="M410" s="13"/>
      <c r="N410" s="161"/>
      <c r="O410" s="13"/>
      <c r="P410" s="13"/>
      <c r="Q410" s="208"/>
      <c r="BA410" s="84" t="e">
        <v>#REF!</v>
      </c>
      <c r="BB410" s="149" t="e">
        <v>#REF!</v>
      </c>
      <c r="BC410" s="61" t="e">
        <v>#REF!</v>
      </c>
      <c r="BD410" s="3" t="e">
        <v>#REF!</v>
      </c>
      <c r="BE410" s="3" t="e">
        <v>#REF!</v>
      </c>
    </row>
    <row r="411" spans="1:57" ht="12.75" customHeight="1">
      <c r="A411" s="24"/>
      <c r="B411" s="237" t="str">
        <f t="shared" si="31"/>
        <v>3</v>
      </c>
      <c r="C411" s="61" t="str">
        <f>"Avg"&amp;C307</f>
        <v>AvgTotal     Food - R1## Bar &amp;  Bevg - R1## Bar</v>
      </c>
      <c r="D411" s="17"/>
      <c r="E411" s="13">
        <v>76.260000000000005</v>
      </c>
      <c r="F411" s="13"/>
      <c r="G411" s="13"/>
      <c r="H411" s="13"/>
      <c r="I411" s="13"/>
      <c r="J411" s="13"/>
      <c r="K411" s="13"/>
      <c r="L411" s="162"/>
      <c r="M411" s="13"/>
      <c r="N411" s="161"/>
      <c r="O411" s="13"/>
      <c r="P411" s="13"/>
      <c r="Q411" s="208"/>
      <c r="BA411" s="84" t="e">
        <v>#REF!</v>
      </c>
      <c r="BB411" s="149" t="e">
        <v>#REF!</v>
      </c>
      <c r="BC411" s="61" t="e">
        <v>#REF!</v>
      </c>
      <c r="BD411" s="3" t="e">
        <v>#REF!</v>
      </c>
      <c r="BE411" s="3" t="e">
        <v>#REF!</v>
      </c>
    </row>
    <row r="412" spans="1:57" ht="12.75" customHeight="1">
      <c r="A412" s="24"/>
      <c r="B412" s="237" t="str">
        <f t="shared" si="31"/>
        <v>4</v>
      </c>
      <c r="C412" s="61" t="str">
        <f>"Avg"&amp;C310</f>
        <v>AvgTotal     Food - R2## Bar &amp;  Bevg - R2## Bar</v>
      </c>
      <c r="D412" s="17"/>
      <c r="E412" s="13">
        <v>54.46</v>
      </c>
      <c r="F412" s="13"/>
      <c r="G412" s="13"/>
      <c r="H412" s="13"/>
      <c r="I412" s="13"/>
      <c r="J412" s="13"/>
      <c r="K412" s="13"/>
      <c r="L412" s="162"/>
      <c r="M412" s="13"/>
      <c r="N412" s="161"/>
      <c r="O412" s="13"/>
      <c r="P412" s="13"/>
      <c r="Q412" s="208"/>
      <c r="BA412" s="84" t="e">
        <v>#REF!</v>
      </c>
      <c r="BB412" s="149" t="e">
        <v>#REF!</v>
      </c>
      <c r="BC412" s="61" t="e">
        <v>#REF!</v>
      </c>
      <c r="BD412" s="3" t="e">
        <v>#REF!</v>
      </c>
      <c r="BE412" s="3" t="e">
        <v>#REF!</v>
      </c>
    </row>
    <row r="413" spans="1:57" ht="12.75" customHeight="1">
      <c r="A413" s="24"/>
      <c r="B413" s="237" t="str">
        <f t="shared" si="31"/>
        <v>5</v>
      </c>
      <c r="C413" s="61" t="str">
        <f>"Avg"&amp;C313</f>
        <v>AvgTotal     Food - Room Service &amp;  Bevg - Room Service</v>
      </c>
      <c r="D413" s="17"/>
      <c r="E413" s="13">
        <v>58.36</v>
      </c>
      <c r="F413" s="13"/>
      <c r="G413" s="13"/>
      <c r="H413" s="13"/>
      <c r="I413" s="13"/>
      <c r="J413" s="13"/>
      <c r="K413" s="13"/>
      <c r="L413" s="162"/>
      <c r="M413" s="13"/>
      <c r="N413" s="161"/>
      <c r="O413" s="13"/>
      <c r="P413" s="13"/>
      <c r="Q413" s="208"/>
      <c r="BA413" s="84" t="e">
        <v>#REF!</v>
      </c>
      <c r="BB413" s="149" t="e">
        <v>#REF!</v>
      </c>
      <c r="BC413" s="61" t="e">
        <v>#REF!</v>
      </c>
      <c r="BD413" s="3" t="e">
        <v>#REF!</v>
      </c>
      <c r="BE413" s="3" t="e">
        <v>#REF!</v>
      </c>
    </row>
    <row r="414" spans="1:57" ht="12.75" customHeight="1">
      <c r="A414" s="24"/>
      <c r="B414" s="237" t="str">
        <f t="shared" si="31"/>
        <v>6</v>
      </c>
      <c r="C414" s="61" t="str">
        <f>"Avg"&amp;C316</f>
        <v>AvgTotal     Food - Banquets &amp;  Bevg - Banquets</v>
      </c>
      <c r="D414" s="17"/>
      <c r="E414" s="13"/>
      <c r="F414" s="13"/>
      <c r="G414" s="13"/>
      <c r="H414" s="13"/>
      <c r="I414" s="13"/>
      <c r="J414" s="13"/>
      <c r="K414" s="13"/>
      <c r="L414" s="162"/>
      <c r="M414" s="13"/>
      <c r="N414" s="161"/>
      <c r="O414" s="13"/>
      <c r="P414" s="13"/>
      <c r="Q414" s="208"/>
      <c r="BA414" s="84" t="e">
        <v>#REF!</v>
      </c>
      <c r="BB414" s="149" t="e">
        <v>#REF!</v>
      </c>
      <c r="BC414" s="61" t="e">
        <v>#REF!</v>
      </c>
      <c r="BD414" s="3" t="e">
        <v>#REF!</v>
      </c>
      <c r="BE414" s="3" t="e">
        <v>#REF!</v>
      </c>
    </row>
    <row r="415" spans="1:57" ht="12.75" customHeight="1">
      <c r="A415" s="24"/>
      <c r="B415" s="237" t="str">
        <f t="shared" si="31"/>
        <v>7</v>
      </c>
      <c r="C415" s="61" t="str">
        <f>"Avg"&amp;C319</f>
        <v>AvgTotal     Food - #20 &amp;  Bevg - #20</v>
      </c>
      <c r="D415" s="29"/>
      <c r="E415" s="13"/>
      <c r="F415" s="13"/>
      <c r="G415" s="13"/>
      <c r="H415" s="13"/>
      <c r="I415" s="13"/>
      <c r="J415" s="13"/>
      <c r="K415" s="13"/>
      <c r="L415" s="162"/>
      <c r="M415" s="13"/>
      <c r="N415" s="161"/>
      <c r="O415" s="13"/>
      <c r="P415" s="13"/>
      <c r="Q415" s="208"/>
      <c r="BA415" s="84" t="e">
        <v>#REF!</v>
      </c>
      <c r="BB415" s="149" t="e">
        <v>#REF!</v>
      </c>
      <c r="BC415" s="61" t="e">
        <v>#REF!</v>
      </c>
      <c r="BD415" s="3" t="e">
        <v>#REF!</v>
      </c>
      <c r="BE415" s="3" t="e">
        <v>#REF!</v>
      </c>
    </row>
    <row r="416" spans="1:57" ht="12.75" customHeight="1">
      <c r="A416" s="24"/>
      <c r="B416" s="237" t="str">
        <f t="shared" si="31"/>
        <v>8</v>
      </c>
      <c r="C416" s="61" t="str">
        <f>"Avg"&amp;C322</f>
        <v>AvgTotal     Food - #30 &amp;  Bevg - #30</v>
      </c>
      <c r="D416" s="29"/>
      <c r="E416" s="13"/>
      <c r="F416" s="13"/>
      <c r="G416" s="13"/>
      <c r="H416" s="13"/>
      <c r="I416" s="13"/>
      <c r="J416" s="13"/>
      <c r="K416" s="13"/>
      <c r="L416" s="162"/>
      <c r="M416" s="13"/>
      <c r="N416" s="161"/>
      <c r="O416" s="13"/>
      <c r="P416" s="13"/>
      <c r="Q416" s="208"/>
      <c r="BA416" s="84" t="e">
        <v>#REF!</v>
      </c>
      <c r="BB416" s="149" t="e">
        <v>#REF!</v>
      </c>
      <c r="BC416" s="61" t="e">
        <v>#REF!</v>
      </c>
      <c r="BD416" s="3" t="e">
        <v>#REF!</v>
      </c>
      <c r="BE416" s="3" t="e">
        <v>#REF!</v>
      </c>
    </row>
    <row r="417" spans="1:57" ht="12.75" customHeight="1">
      <c r="A417" s="24"/>
      <c r="B417" s="237" t="str">
        <f t="shared" si="31"/>
        <v>9</v>
      </c>
      <c r="C417" s="61" t="str">
        <f>"Avg"&amp;C325</f>
        <v>AvgTotal     Food - #40 &amp;  Bevg - #40</v>
      </c>
      <c r="D417" s="29"/>
      <c r="E417" s="13"/>
      <c r="F417" s="13"/>
      <c r="G417" s="13"/>
      <c r="H417" s="13"/>
      <c r="I417" s="13"/>
      <c r="J417" s="13"/>
      <c r="K417" s="13"/>
      <c r="L417" s="162"/>
      <c r="M417" s="13"/>
      <c r="N417" s="161"/>
      <c r="O417" s="13"/>
      <c r="P417" s="13"/>
      <c r="Q417" s="208"/>
      <c r="BA417" s="84" t="e">
        <v>#REF!</v>
      </c>
      <c r="BB417" s="149" t="e">
        <v>#REF!</v>
      </c>
      <c r="BC417" s="61" t="e">
        <v>#REF!</v>
      </c>
      <c r="BD417" s="3" t="e">
        <v>#REF!</v>
      </c>
      <c r="BE417" s="3" t="e">
        <v>#REF!</v>
      </c>
    </row>
    <row r="418" spans="1:57" ht="12.75" customHeight="1">
      <c r="A418" s="24"/>
      <c r="B418" s="237" t="str">
        <f t="shared" si="31"/>
        <v>10</v>
      </c>
      <c r="C418" s="61" t="str">
        <f>"Avg"&amp;C328</f>
        <v>AvgTotal     Food - #50 &amp;  Bevg - #50</v>
      </c>
      <c r="D418" s="29"/>
      <c r="E418" s="13"/>
      <c r="F418" s="13"/>
      <c r="G418" s="13"/>
      <c r="H418" s="13"/>
      <c r="I418" s="13"/>
      <c r="J418" s="13"/>
      <c r="K418" s="13"/>
      <c r="L418" s="162"/>
      <c r="M418" s="13"/>
      <c r="N418" s="161"/>
      <c r="O418" s="13"/>
      <c r="P418" s="13"/>
      <c r="Q418" s="208"/>
      <c r="BA418" s="84" t="e">
        <v>#REF!</v>
      </c>
      <c r="BB418" s="149" t="e">
        <v>#REF!</v>
      </c>
      <c r="BC418" s="61" t="e">
        <v>#REF!</v>
      </c>
      <c r="BD418" s="3" t="e">
        <v>#REF!</v>
      </c>
      <c r="BE418" s="3" t="e">
        <v>#REF!</v>
      </c>
    </row>
    <row r="419" spans="1:57" ht="12.75" customHeight="1">
      <c r="A419" s="24"/>
      <c r="B419" s="237" t="str">
        <f t="shared" si="31"/>
        <v>11</v>
      </c>
      <c r="C419" s="61" t="str">
        <f>"Avg"&amp;C331</f>
        <v>AvgTotal     Food - #60 &amp;  Bevg - #60</v>
      </c>
      <c r="D419" s="29"/>
      <c r="E419" s="13"/>
      <c r="F419" s="13"/>
      <c r="G419" s="13"/>
      <c r="H419" s="13"/>
      <c r="I419" s="13"/>
      <c r="J419" s="13"/>
      <c r="K419" s="13"/>
      <c r="L419" s="162"/>
      <c r="M419" s="13"/>
      <c r="N419" s="161"/>
      <c r="O419" s="13"/>
      <c r="P419" s="13"/>
      <c r="Q419" s="208"/>
      <c r="BA419" s="84" t="e">
        <v>#REF!</v>
      </c>
      <c r="BB419" s="149" t="e">
        <v>#REF!</v>
      </c>
      <c r="BC419" s="61" t="e">
        <v>#REF!</v>
      </c>
      <c r="BD419" s="3" t="e">
        <v>#REF!</v>
      </c>
      <c r="BE419" s="3" t="e">
        <v>#REF!</v>
      </c>
    </row>
    <row r="420" spans="1:57" ht="12.75" customHeight="1">
      <c r="A420" s="24"/>
      <c r="C420" s="63" t="s">
        <v>211</v>
      </c>
      <c r="D420" s="64"/>
      <c r="E420" s="65">
        <v>216.7</v>
      </c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5"/>
      <c r="BA420" s="3" t="e">
        <v>#REF!</v>
      </c>
      <c r="BB420" s="3" t="e">
        <v>#REF!</v>
      </c>
      <c r="BC420" s="63" t="e">
        <v>#REF!</v>
      </c>
      <c r="BD420" s="3" t="e">
        <v>#REF!</v>
      </c>
      <c r="BE420" s="3" t="e">
        <v>#REF!</v>
      </c>
    </row>
    <row r="421" spans="1:57" ht="12.75" customHeight="1">
      <c r="A421" s="24"/>
      <c r="C421" s="256"/>
      <c r="D421" s="256"/>
      <c r="E421" s="256"/>
      <c r="L421" s="3"/>
      <c r="M421" s="3"/>
      <c r="BA421" s="3" t="e">
        <v>#REF!</v>
      </c>
      <c r="BB421" s="3" t="e">
        <v>#REF!</v>
      </c>
      <c r="BC421" s="3" t="e">
        <v>#REF!</v>
      </c>
      <c r="BD421" s="3" t="e">
        <v>#REF!</v>
      </c>
      <c r="BE421" s="3" t="e">
        <v>#REF!</v>
      </c>
    </row>
    <row r="422" spans="1:57" ht="12.75" customHeight="1">
      <c r="A422" s="24"/>
      <c r="B422" s="237" t="str">
        <f>B396</f>
        <v>1</v>
      </c>
      <c r="C422" s="58" t="str">
        <f>"REV m2 "&amp;C301</f>
        <v>REV m2 Total     Food - Breakfast &amp;  Bevg - Breakfast</v>
      </c>
      <c r="D422" s="59"/>
      <c r="E422" s="60">
        <v>1.89</v>
      </c>
      <c r="F422" s="60"/>
      <c r="G422" s="60"/>
      <c r="H422" s="60"/>
      <c r="I422" s="60"/>
      <c r="J422" s="60"/>
      <c r="K422" s="60"/>
      <c r="L422" s="162"/>
      <c r="M422" s="13"/>
      <c r="N422" s="161"/>
      <c r="O422" s="13"/>
      <c r="P422" s="13"/>
      <c r="Q422" s="213"/>
      <c r="BA422" s="84" t="e">
        <v>#REF!</v>
      </c>
      <c r="BB422" s="149" t="e">
        <v>#REF!</v>
      </c>
      <c r="BC422" s="58" t="e">
        <v>#REF!</v>
      </c>
      <c r="BD422" s="3" t="e">
        <v>#REF!</v>
      </c>
      <c r="BE422" s="3" t="e">
        <v>#REF!</v>
      </c>
    </row>
    <row r="423" spans="1:57" ht="12.75" customHeight="1">
      <c r="A423" s="24"/>
      <c r="B423" s="237" t="str">
        <f t="shared" ref="B423:B432" si="32">B397</f>
        <v>2</v>
      </c>
      <c r="C423" s="58" t="str">
        <f>"REV m2 "&amp;C304</f>
        <v>REV m2 Total     Food - Dining Room &amp;  Bevg - Dining Room</v>
      </c>
      <c r="D423" s="17"/>
      <c r="E423" s="60">
        <v>2.5099999999999998</v>
      </c>
      <c r="F423" s="60"/>
      <c r="G423" s="60"/>
      <c r="H423" s="60"/>
      <c r="I423" s="60"/>
      <c r="J423" s="60"/>
      <c r="K423" s="60"/>
      <c r="L423" s="162"/>
      <c r="M423" s="13"/>
      <c r="N423" s="161"/>
      <c r="O423" s="13"/>
      <c r="P423" s="13"/>
      <c r="Q423" s="213"/>
      <c r="BA423" s="84" t="e">
        <v>#REF!</v>
      </c>
      <c r="BB423" s="149" t="e">
        <v>#REF!</v>
      </c>
      <c r="BC423" s="58" t="e">
        <v>#REF!</v>
      </c>
      <c r="BD423" s="3" t="e">
        <v>#REF!</v>
      </c>
      <c r="BE423" s="3" t="e">
        <v>#REF!</v>
      </c>
    </row>
    <row r="424" spans="1:57" ht="12.75" customHeight="1">
      <c r="A424" s="24"/>
      <c r="B424" s="237" t="str">
        <f t="shared" si="32"/>
        <v>3</v>
      </c>
      <c r="C424" s="58" t="str">
        <f>"REV m2 "&amp;C307</f>
        <v>REV m2 Total     Food - R1## Bar &amp;  Bevg - R1## Bar</v>
      </c>
      <c r="D424" s="17"/>
      <c r="E424" s="60">
        <v>3.14</v>
      </c>
      <c r="F424" s="60"/>
      <c r="G424" s="60"/>
      <c r="H424" s="60"/>
      <c r="I424" s="60"/>
      <c r="J424" s="60"/>
      <c r="K424" s="60"/>
      <c r="L424" s="162"/>
      <c r="M424" s="13"/>
      <c r="N424" s="161"/>
      <c r="O424" s="13"/>
      <c r="P424" s="13"/>
      <c r="Q424" s="213"/>
      <c r="BA424" s="84" t="e">
        <v>#REF!</v>
      </c>
      <c r="BB424" s="149" t="e">
        <v>#REF!</v>
      </c>
      <c r="BC424" s="58" t="e">
        <v>#REF!</v>
      </c>
      <c r="BD424" s="3" t="e">
        <v>#REF!</v>
      </c>
      <c r="BE424" s="3" t="e">
        <v>#REF!</v>
      </c>
    </row>
    <row r="425" spans="1:57" ht="12.75" customHeight="1">
      <c r="A425" s="24"/>
      <c r="B425" s="237" t="str">
        <f t="shared" si="32"/>
        <v>4</v>
      </c>
      <c r="C425" s="58" t="str">
        <f>"REV m2 "&amp;C310</f>
        <v>REV m2 Total     Food - R2## Bar &amp;  Bevg - R2## Bar</v>
      </c>
      <c r="D425" s="17"/>
      <c r="E425" s="60">
        <v>3.77</v>
      </c>
      <c r="F425" s="60"/>
      <c r="G425" s="60"/>
      <c r="H425" s="60"/>
      <c r="I425" s="60"/>
      <c r="J425" s="60"/>
      <c r="K425" s="60"/>
      <c r="L425" s="162"/>
      <c r="M425" s="13"/>
      <c r="N425" s="161"/>
      <c r="O425" s="13"/>
      <c r="P425" s="13"/>
      <c r="Q425" s="213"/>
      <c r="BA425" s="84" t="e">
        <v>#REF!</v>
      </c>
      <c r="BB425" s="149" t="e">
        <v>#REF!</v>
      </c>
      <c r="BC425" s="58" t="e">
        <v>#REF!</v>
      </c>
      <c r="BD425" s="3" t="e">
        <v>#REF!</v>
      </c>
      <c r="BE425" s="3" t="e">
        <v>#REF!</v>
      </c>
    </row>
    <row r="426" spans="1:57" ht="12.75" customHeight="1">
      <c r="A426" s="24"/>
      <c r="B426" s="237" t="str">
        <f t="shared" si="32"/>
        <v>5</v>
      </c>
      <c r="C426" s="58" t="str">
        <f>"REV m2 "&amp;C313</f>
        <v>REV m2 Total     Food - Room Service &amp;  Bevg - Room Service</v>
      </c>
      <c r="D426" s="17"/>
      <c r="E426" s="60">
        <v>4.4000000000000004</v>
      </c>
      <c r="F426" s="60"/>
      <c r="G426" s="60"/>
      <c r="H426" s="60"/>
      <c r="I426" s="60"/>
      <c r="J426" s="60"/>
      <c r="K426" s="60"/>
      <c r="L426" s="162"/>
      <c r="M426" s="13"/>
      <c r="N426" s="161"/>
      <c r="O426" s="13"/>
      <c r="P426" s="13"/>
      <c r="Q426" s="213"/>
      <c r="BA426" s="84" t="e">
        <v>#REF!</v>
      </c>
      <c r="BB426" s="149" t="e">
        <v>#REF!</v>
      </c>
      <c r="BC426" s="58" t="e">
        <v>#REF!</v>
      </c>
      <c r="BD426" s="3" t="e">
        <v>#REF!</v>
      </c>
      <c r="BE426" s="3" t="e">
        <v>#REF!</v>
      </c>
    </row>
    <row r="427" spans="1:57" ht="12.75" customHeight="1">
      <c r="A427" s="24"/>
      <c r="B427" s="237" t="str">
        <f t="shared" si="32"/>
        <v>6</v>
      </c>
      <c r="C427" s="58" t="str">
        <f>"REV m2 "&amp;C316</f>
        <v>REV m2 Total     Food - Banquets &amp;  Bevg - Banquets</v>
      </c>
      <c r="D427" s="17"/>
      <c r="E427" s="60"/>
      <c r="F427" s="60"/>
      <c r="G427" s="60"/>
      <c r="H427" s="60"/>
      <c r="I427" s="60"/>
      <c r="J427" s="60"/>
      <c r="K427" s="60"/>
      <c r="L427" s="162"/>
      <c r="M427" s="13"/>
      <c r="N427" s="161"/>
      <c r="O427" s="13"/>
      <c r="P427" s="13"/>
      <c r="Q427" s="213"/>
      <c r="BA427" s="84" t="e">
        <v>#REF!</v>
      </c>
      <c r="BB427" s="149" t="e">
        <v>#REF!</v>
      </c>
      <c r="BC427" s="58" t="e">
        <v>#REF!</v>
      </c>
      <c r="BD427" s="3" t="e">
        <v>#REF!</v>
      </c>
      <c r="BE427" s="3" t="e">
        <v>#REF!</v>
      </c>
    </row>
    <row r="428" spans="1:57" ht="12.75" customHeight="1">
      <c r="A428" s="24"/>
      <c r="B428" s="237" t="str">
        <f t="shared" si="32"/>
        <v>7</v>
      </c>
      <c r="C428" s="58" t="str">
        <f>"REV m2 "&amp;C319</f>
        <v>REV m2 Total     Food - #20 &amp;  Bevg - #20</v>
      </c>
      <c r="D428" s="17"/>
      <c r="E428" s="60"/>
      <c r="F428" s="60"/>
      <c r="G428" s="60"/>
      <c r="H428" s="60"/>
      <c r="I428" s="60"/>
      <c r="J428" s="60"/>
      <c r="K428" s="60"/>
      <c r="L428" s="162"/>
      <c r="M428" s="13"/>
      <c r="N428" s="161"/>
      <c r="O428" s="13"/>
      <c r="P428" s="13"/>
      <c r="Q428" s="213"/>
      <c r="BA428" s="84" t="e">
        <v>#REF!</v>
      </c>
      <c r="BB428" s="149" t="e">
        <v>#REF!</v>
      </c>
      <c r="BC428" s="58" t="e">
        <v>#REF!</v>
      </c>
      <c r="BD428" s="3" t="e">
        <v>#REF!</v>
      </c>
      <c r="BE428" s="3" t="e">
        <v>#REF!</v>
      </c>
    </row>
    <row r="429" spans="1:57" ht="12.75" customHeight="1">
      <c r="A429" s="24"/>
      <c r="B429" s="237" t="str">
        <f t="shared" si="32"/>
        <v>8</v>
      </c>
      <c r="C429" s="58" t="str">
        <f>"REV m2 "&amp;C322</f>
        <v>REV m2 Total     Food - #30 &amp;  Bevg - #30</v>
      </c>
      <c r="D429" s="17"/>
      <c r="E429" s="60"/>
      <c r="F429" s="60"/>
      <c r="G429" s="60"/>
      <c r="H429" s="60"/>
      <c r="I429" s="60"/>
      <c r="J429" s="60"/>
      <c r="K429" s="60"/>
      <c r="L429" s="162"/>
      <c r="M429" s="13"/>
      <c r="N429" s="161"/>
      <c r="O429" s="13"/>
      <c r="P429" s="13"/>
      <c r="Q429" s="213"/>
      <c r="BA429" s="84" t="e">
        <v>#REF!</v>
      </c>
      <c r="BB429" s="149" t="e">
        <v>#REF!</v>
      </c>
      <c r="BC429" s="58" t="e">
        <v>#REF!</v>
      </c>
      <c r="BD429" s="3" t="e">
        <v>#REF!</v>
      </c>
      <c r="BE429" s="3" t="e">
        <v>#REF!</v>
      </c>
    </row>
    <row r="430" spans="1:57" ht="12.75" customHeight="1">
      <c r="A430" s="24"/>
      <c r="B430" s="237" t="str">
        <f t="shared" si="32"/>
        <v>9</v>
      </c>
      <c r="C430" s="58" t="str">
        <f>"REV m2 "&amp;C325</f>
        <v>REV m2 Total     Food - #40 &amp;  Bevg - #40</v>
      </c>
      <c r="D430" s="17"/>
      <c r="E430" s="60"/>
      <c r="F430" s="60"/>
      <c r="G430" s="60"/>
      <c r="H430" s="60"/>
      <c r="I430" s="60"/>
      <c r="J430" s="60"/>
      <c r="K430" s="60"/>
      <c r="L430" s="162"/>
      <c r="M430" s="13"/>
      <c r="N430" s="161"/>
      <c r="O430" s="13"/>
      <c r="P430" s="13"/>
      <c r="Q430" s="213"/>
      <c r="BA430" s="84" t="e">
        <v>#REF!</v>
      </c>
      <c r="BB430" s="149" t="e">
        <v>#REF!</v>
      </c>
      <c r="BC430" s="58" t="e">
        <v>#REF!</v>
      </c>
      <c r="BD430" s="3" t="e">
        <v>#REF!</v>
      </c>
      <c r="BE430" s="3" t="e">
        <v>#REF!</v>
      </c>
    </row>
    <row r="431" spans="1:57" ht="12.75" customHeight="1">
      <c r="A431" s="24"/>
      <c r="B431" s="237" t="str">
        <f t="shared" si="32"/>
        <v>10</v>
      </c>
      <c r="C431" s="58" t="str">
        <f>"REV m2 "&amp;C328</f>
        <v>REV m2 Total     Food - #50 &amp;  Bevg - #50</v>
      </c>
      <c r="D431" s="17"/>
      <c r="E431" s="60"/>
      <c r="F431" s="60"/>
      <c r="G431" s="60"/>
      <c r="H431" s="60"/>
      <c r="I431" s="60"/>
      <c r="J431" s="60"/>
      <c r="K431" s="60"/>
      <c r="L431" s="162"/>
      <c r="M431" s="13"/>
      <c r="N431" s="161"/>
      <c r="O431" s="13"/>
      <c r="P431" s="13"/>
      <c r="Q431" s="213"/>
      <c r="BA431" s="84" t="e">
        <v>#REF!</v>
      </c>
      <c r="BB431" s="149" t="e">
        <v>#REF!</v>
      </c>
      <c r="BC431" s="58" t="e">
        <v>#REF!</v>
      </c>
      <c r="BD431" s="3" t="e">
        <v>#REF!</v>
      </c>
      <c r="BE431" s="3" t="e">
        <v>#REF!</v>
      </c>
    </row>
    <row r="432" spans="1:57" ht="12.75" customHeight="1">
      <c r="A432" s="24"/>
      <c r="B432" s="237" t="str">
        <f t="shared" si="32"/>
        <v>11</v>
      </c>
      <c r="C432" s="58" t="str">
        <f>"REV m2 "&amp;C331</f>
        <v>REV m2 Total     Food - #60 &amp;  Bevg - #60</v>
      </c>
      <c r="D432" s="17"/>
      <c r="E432" s="60"/>
      <c r="F432" s="60"/>
      <c r="G432" s="60"/>
      <c r="H432" s="60"/>
      <c r="I432" s="60"/>
      <c r="J432" s="60"/>
      <c r="K432" s="60"/>
      <c r="L432" s="162"/>
      <c r="M432" s="13"/>
      <c r="N432" s="161"/>
      <c r="O432" s="13"/>
      <c r="P432" s="13"/>
      <c r="Q432" s="213"/>
      <c r="BA432" s="84" t="e">
        <v>#REF!</v>
      </c>
      <c r="BB432" s="149" t="e">
        <v>#REF!</v>
      </c>
      <c r="BC432" s="58" t="e">
        <v>#REF!</v>
      </c>
      <c r="BD432" s="3" t="e">
        <v>#REF!</v>
      </c>
      <c r="BE432" s="3" t="e">
        <v>#REF!</v>
      </c>
    </row>
    <row r="433" spans="1:57" ht="12.75" customHeight="1">
      <c r="A433" s="24"/>
      <c r="C433" s="63" t="s">
        <v>212</v>
      </c>
      <c r="D433" s="64"/>
      <c r="E433" s="65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5"/>
      <c r="BA433" s="3" t="e">
        <v>#REF!</v>
      </c>
      <c r="BB433" s="3" t="e">
        <v>#REF!</v>
      </c>
      <c r="BC433" s="63" t="e">
        <v>#REF!</v>
      </c>
      <c r="BD433" s="3" t="e">
        <v>#REF!</v>
      </c>
      <c r="BE433" s="3" t="e">
        <v>#REF!</v>
      </c>
    </row>
    <row r="434" spans="1:57" ht="12.75" customHeight="1">
      <c r="A434" s="24"/>
      <c r="C434" s="256"/>
      <c r="D434" s="256"/>
      <c r="E434" s="256"/>
      <c r="L434" s="3"/>
      <c r="M434" s="3"/>
      <c r="BA434" s="3" t="e">
        <v>#REF!</v>
      </c>
      <c r="BB434" s="3" t="e">
        <v>#REF!</v>
      </c>
      <c r="BC434" s="3" t="e">
        <v>#REF!</v>
      </c>
      <c r="BD434" s="3" t="e">
        <v>#REF!</v>
      </c>
      <c r="BE434" s="3" t="e">
        <v>#REF!</v>
      </c>
    </row>
    <row r="435" spans="1:57" ht="12.75" customHeight="1">
      <c r="A435" s="24"/>
      <c r="C435" s="256"/>
      <c r="D435" s="256"/>
      <c r="E435" s="256"/>
      <c r="L435" s="3"/>
      <c r="M435" s="3"/>
      <c r="BA435" s="3" t="e">
        <v>#REF!</v>
      </c>
      <c r="BB435" s="3" t="e">
        <v>#REF!</v>
      </c>
      <c r="BC435" s="3" t="e">
        <v>#REF!</v>
      </c>
      <c r="BD435" s="3" t="e">
        <v>#REF!</v>
      </c>
      <c r="BE435" s="3" t="e">
        <v>#REF!</v>
      </c>
    </row>
    <row r="436" spans="1:57" ht="12.75" customHeight="1">
      <c r="A436" s="24"/>
      <c r="C436" s="121" t="s">
        <v>213</v>
      </c>
      <c r="D436" s="74"/>
      <c r="E436" s="74"/>
      <c r="F436" s="74"/>
      <c r="G436" s="74"/>
      <c r="H436" s="74"/>
      <c r="I436" s="74"/>
      <c r="J436" s="74"/>
      <c r="K436" s="74"/>
      <c r="L436" s="122"/>
      <c r="M436" s="74"/>
      <c r="N436" s="123"/>
      <c r="O436" s="123"/>
      <c r="P436" s="123"/>
      <c r="Q436" s="124"/>
      <c r="BA436" s="3" t="e">
        <v>#REF!</v>
      </c>
      <c r="BB436" s="3" t="e">
        <v>#REF!</v>
      </c>
      <c r="BC436" s="121" t="e">
        <v>#REF!</v>
      </c>
      <c r="BD436" s="3" t="e">
        <v>#REF!</v>
      </c>
      <c r="BE436" s="3" t="e">
        <v>#REF!</v>
      </c>
    </row>
    <row r="437" spans="1:57" ht="12.75" customHeight="1">
      <c r="A437" s="24"/>
      <c r="B437" s="237"/>
      <c r="C437" s="58" t="s">
        <v>214</v>
      </c>
      <c r="D437" s="59"/>
      <c r="E437" s="60">
        <v>18.57</v>
      </c>
      <c r="F437" s="60"/>
      <c r="G437" s="60"/>
      <c r="H437" s="60"/>
      <c r="I437" s="60"/>
      <c r="J437" s="60"/>
      <c r="K437" s="60"/>
      <c r="L437" s="162"/>
      <c r="M437" s="13"/>
      <c r="N437" s="161"/>
      <c r="O437" s="13"/>
      <c r="P437" s="13"/>
      <c r="Q437" s="213"/>
      <c r="BA437" s="84" t="e">
        <v>#REF!</v>
      </c>
      <c r="BB437" s="149" t="e">
        <v>#REF!</v>
      </c>
      <c r="BC437" s="58" t="e">
        <v>#REF!</v>
      </c>
      <c r="BD437" s="3" t="e">
        <v>#REF!</v>
      </c>
      <c r="BE437" s="3" t="e">
        <v>#REF!</v>
      </c>
    </row>
    <row r="438" spans="1:57" ht="12.75" customHeight="1">
      <c r="A438" s="24"/>
      <c r="B438" s="237"/>
      <c r="C438" s="61" t="s">
        <v>215</v>
      </c>
      <c r="D438" s="17"/>
      <c r="E438" s="13">
        <v>21.78</v>
      </c>
      <c r="F438" s="13"/>
      <c r="G438" s="13"/>
      <c r="H438" s="13"/>
      <c r="I438" s="13"/>
      <c r="J438" s="13"/>
      <c r="K438" s="13"/>
      <c r="L438" s="162"/>
      <c r="M438" s="13"/>
      <c r="N438" s="161"/>
      <c r="O438" s="13"/>
      <c r="P438" s="13"/>
      <c r="Q438" s="213"/>
      <c r="BA438" s="84" t="e">
        <v>#REF!</v>
      </c>
      <c r="BB438" s="149" t="e">
        <v>#REF!</v>
      </c>
      <c r="BC438" s="61" t="e">
        <v>#REF!</v>
      </c>
      <c r="BD438" s="3" t="e">
        <v>#REF!</v>
      </c>
      <c r="BE438" s="3" t="e">
        <v>#REF!</v>
      </c>
    </row>
    <row r="439" spans="1:57" ht="12.75" customHeight="1">
      <c r="A439" s="24"/>
      <c r="B439" s="237"/>
      <c r="C439" s="61" t="s">
        <v>216</v>
      </c>
      <c r="D439" s="17"/>
      <c r="E439" s="13">
        <v>19.059999999999999</v>
      </c>
      <c r="F439" s="13"/>
      <c r="G439" s="13"/>
      <c r="H439" s="13"/>
      <c r="I439" s="13"/>
      <c r="J439" s="13"/>
      <c r="K439" s="13"/>
      <c r="L439" s="162"/>
      <c r="M439" s="13"/>
      <c r="N439" s="161"/>
      <c r="O439" s="13"/>
      <c r="P439" s="13"/>
      <c r="Q439" s="213"/>
      <c r="BA439" s="84" t="e">
        <v>#REF!</v>
      </c>
      <c r="BB439" s="149" t="e">
        <v>#REF!</v>
      </c>
      <c r="BC439" s="61" t="e">
        <v>#REF!</v>
      </c>
      <c r="BD439" s="3" t="e">
        <v>#REF!</v>
      </c>
      <c r="BE439" s="3" t="e">
        <v>#REF!</v>
      </c>
    </row>
    <row r="440" spans="1:57" ht="12.75" customHeight="1">
      <c r="A440" s="24"/>
      <c r="B440" s="237"/>
      <c r="C440" s="61" t="s">
        <v>190</v>
      </c>
      <c r="D440" s="17"/>
      <c r="E440" s="13"/>
      <c r="F440" s="13"/>
      <c r="G440" s="13"/>
      <c r="H440" s="13"/>
      <c r="I440" s="13"/>
      <c r="J440" s="13"/>
      <c r="K440" s="13"/>
      <c r="L440" s="162"/>
      <c r="M440" s="13"/>
      <c r="N440" s="161"/>
      <c r="O440" s="13"/>
      <c r="P440" s="13"/>
      <c r="Q440" s="213"/>
      <c r="BA440" s="84" t="e">
        <v>#REF!</v>
      </c>
      <c r="BB440" s="149" t="e">
        <v>#REF!</v>
      </c>
      <c r="BC440" s="61" t="e">
        <v>#REF!</v>
      </c>
      <c r="BD440" s="3" t="e">
        <v>#REF!</v>
      </c>
      <c r="BE440" s="3" t="e">
        <v>#REF!</v>
      </c>
    </row>
    <row r="441" spans="1:57" ht="12.75" customHeight="1">
      <c r="A441" s="24"/>
      <c r="B441" s="237"/>
      <c r="C441" s="61" t="s">
        <v>190</v>
      </c>
      <c r="D441" s="11"/>
      <c r="E441" s="11"/>
      <c r="F441" s="11"/>
      <c r="G441" s="11"/>
      <c r="H441" s="11"/>
      <c r="I441" s="11"/>
      <c r="J441" s="11"/>
      <c r="K441" s="11"/>
      <c r="L441" s="162"/>
      <c r="M441" s="13"/>
      <c r="N441" s="161"/>
      <c r="O441" s="13"/>
      <c r="P441" s="13"/>
      <c r="Q441" s="213"/>
      <c r="BA441" s="84" t="e">
        <v>#REF!</v>
      </c>
      <c r="BB441" s="149" t="e">
        <v>#REF!</v>
      </c>
      <c r="BC441" s="61" t="e">
        <v>#REF!</v>
      </c>
      <c r="BD441" s="3" t="e">
        <v>#REF!</v>
      </c>
      <c r="BE441" s="3" t="e">
        <v>#REF!</v>
      </c>
    </row>
    <row r="442" spans="1:57" ht="12.75" customHeight="1">
      <c r="A442" s="24"/>
      <c r="B442" s="237"/>
      <c r="C442" s="76" t="s">
        <v>190</v>
      </c>
      <c r="D442" s="77"/>
      <c r="E442" s="66"/>
      <c r="F442" s="219"/>
      <c r="G442" s="219"/>
      <c r="H442" s="219"/>
      <c r="I442" s="219"/>
      <c r="J442" s="219"/>
      <c r="K442" s="219"/>
      <c r="L442" s="218"/>
      <c r="M442" s="219"/>
      <c r="N442" s="220"/>
      <c r="O442" s="219"/>
      <c r="P442" s="219"/>
      <c r="Q442" s="221"/>
      <c r="BA442" s="84" t="e">
        <v>#REF!</v>
      </c>
      <c r="BB442" s="149" t="e">
        <v>#REF!</v>
      </c>
      <c r="BC442" s="76" t="e">
        <v>#REF!</v>
      </c>
      <c r="BD442" s="3" t="e">
        <v>#REF!</v>
      </c>
      <c r="BE442" s="3" t="e">
        <v>#REF!</v>
      </c>
    </row>
    <row r="443" spans="1:57" ht="12.75" customHeight="1">
      <c r="A443" s="24"/>
      <c r="C443" s="45"/>
      <c r="D443" s="46"/>
      <c r="E443" s="40"/>
      <c r="L443" s="3"/>
      <c r="M443" s="3"/>
      <c r="BA443" s="3" t="e">
        <v>#REF!</v>
      </c>
      <c r="BB443" s="3" t="e">
        <v>#REF!</v>
      </c>
      <c r="BC443" s="45" t="e">
        <v>#REF!</v>
      </c>
      <c r="BD443" s="3" t="e">
        <v>#REF!</v>
      </c>
      <c r="BE443" s="3" t="e">
        <v>#REF!</v>
      </c>
    </row>
    <row r="444" spans="1:57" ht="12.75" customHeight="1">
      <c r="A444" s="24"/>
      <c r="C444" s="341" t="s">
        <v>148</v>
      </c>
      <c r="D444" s="341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BA444" s="3" t="e">
        <v>#REF!</v>
      </c>
      <c r="BB444" s="3" t="e">
        <v>#REF!</v>
      </c>
      <c r="BC444" s="153" t="e">
        <v>#REF!</v>
      </c>
      <c r="BD444" s="3" t="e">
        <v>#REF!</v>
      </c>
      <c r="BE444" s="3" t="e">
        <v>#REF!</v>
      </c>
    </row>
    <row r="445" spans="1:57" ht="12.75" customHeight="1">
      <c r="A445" s="24"/>
      <c r="C445" s="16" t="s">
        <v>149</v>
      </c>
      <c r="D445" s="26"/>
      <c r="E445" s="26"/>
      <c r="F445" s="26"/>
      <c r="G445" s="26"/>
      <c r="H445" s="26"/>
      <c r="I445" s="26"/>
      <c r="J445" s="26"/>
      <c r="K445" s="26"/>
      <c r="L445" s="70"/>
      <c r="M445" s="70"/>
      <c r="N445" s="26"/>
      <c r="O445" s="26"/>
      <c r="P445" s="26"/>
      <c r="Q445" s="26"/>
      <c r="BA445" s="3" t="e">
        <v>#REF!</v>
      </c>
      <c r="BB445" s="3" t="e">
        <v>#REF!</v>
      </c>
      <c r="BC445" s="16" t="e">
        <v>#REF!</v>
      </c>
      <c r="BD445" s="3" t="e">
        <v>#REF!</v>
      </c>
      <c r="BE445" s="3" t="e">
        <v>#REF!</v>
      </c>
    </row>
    <row r="446" spans="1:57" ht="12.75" customHeight="1">
      <c r="A446" s="24"/>
      <c r="B446" s="237"/>
      <c r="C446" s="58" t="s">
        <v>150</v>
      </c>
      <c r="D446" s="59"/>
      <c r="E446" s="60"/>
      <c r="F446" s="60"/>
      <c r="G446" s="60"/>
      <c r="H446" s="60"/>
      <c r="I446" s="60"/>
      <c r="J446" s="60"/>
      <c r="K446" s="60"/>
      <c r="L446" s="162"/>
      <c r="M446" s="13"/>
      <c r="N446" s="161"/>
      <c r="O446" s="13"/>
      <c r="P446" s="13"/>
      <c r="Q446" s="213"/>
      <c r="BA446" s="84" t="e">
        <v>#REF!</v>
      </c>
      <c r="BB446" s="149" t="e">
        <v>#REF!</v>
      </c>
      <c r="BC446" s="58" t="e">
        <v>#REF!</v>
      </c>
      <c r="BD446" s="3" t="e">
        <v>#REF!</v>
      </c>
      <c r="BE446" s="3" t="e">
        <v>#REF!</v>
      </c>
    </row>
    <row r="447" spans="1:57" ht="12.75" customHeight="1">
      <c r="A447" s="24"/>
      <c r="B447" s="237"/>
      <c r="C447" s="61" t="s">
        <v>151</v>
      </c>
      <c r="D447" s="17"/>
      <c r="E447" s="13"/>
      <c r="F447" s="13"/>
      <c r="G447" s="13"/>
      <c r="H447" s="13"/>
      <c r="I447" s="13"/>
      <c r="J447" s="13"/>
      <c r="K447" s="13"/>
      <c r="L447" s="162"/>
      <c r="M447" s="13"/>
      <c r="N447" s="161"/>
      <c r="O447" s="13"/>
      <c r="P447" s="13"/>
      <c r="Q447" s="213"/>
      <c r="BA447" s="84" t="e">
        <v>#REF!</v>
      </c>
      <c r="BB447" s="149" t="e">
        <v>#REF!</v>
      </c>
      <c r="BC447" s="61" t="e">
        <v>#REF!</v>
      </c>
      <c r="BD447" s="3" t="e">
        <v>#REF!</v>
      </c>
      <c r="BE447" s="3" t="e">
        <v>#REF!</v>
      </c>
    </row>
    <row r="448" spans="1:57" ht="12.75" customHeight="1" thickBot="1">
      <c r="A448" s="24"/>
      <c r="B448" s="237"/>
      <c r="C448" s="62" t="s">
        <v>152</v>
      </c>
      <c r="D448" s="22"/>
      <c r="E448" s="23"/>
      <c r="F448" s="23"/>
      <c r="G448" s="23"/>
      <c r="H448" s="23"/>
      <c r="I448" s="23"/>
      <c r="J448" s="23"/>
      <c r="K448" s="23"/>
      <c r="L448" s="162"/>
      <c r="M448" s="13"/>
      <c r="N448" s="161"/>
      <c r="O448" s="13"/>
      <c r="P448" s="13"/>
      <c r="Q448" s="213"/>
      <c r="BA448" s="84" t="e">
        <v>#REF!</v>
      </c>
      <c r="BB448" s="149" t="e">
        <v>#REF!</v>
      </c>
      <c r="BC448" s="62" t="e">
        <v>#REF!</v>
      </c>
      <c r="BD448" s="3" t="e">
        <v>#REF!</v>
      </c>
      <c r="BE448" s="3" t="e">
        <v>#REF!</v>
      </c>
    </row>
    <row r="449" spans="1:57" ht="12.75" customHeight="1">
      <c r="A449" s="24"/>
      <c r="B449" s="237"/>
      <c r="C449" s="61" t="s">
        <v>153</v>
      </c>
      <c r="D449" s="17"/>
      <c r="E449" s="13"/>
      <c r="F449" s="13"/>
      <c r="G449" s="13"/>
      <c r="H449" s="13"/>
      <c r="I449" s="13"/>
      <c r="J449" s="13"/>
      <c r="K449" s="13"/>
      <c r="L449" s="162"/>
      <c r="M449" s="13"/>
      <c r="N449" s="161"/>
      <c r="O449" s="13"/>
      <c r="P449" s="13"/>
      <c r="Q449" s="213"/>
      <c r="BA449" s="84" t="e">
        <v>#REF!</v>
      </c>
      <c r="BB449" s="149" t="e">
        <v>#REF!</v>
      </c>
      <c r="BC449" s="61" t="e">
        <v>#REF!</v>
      </c>
      <c r="BD449" s="3" t="e">
        <v>#REF!</v>
      </c>
      <c r="BE449" s="3" t="e">
        <v>#REF!</v>
      </c>
    </row>
    <row r="450" spans="1:57" ht="12.75" customHeight="1">
      <c r="A450" s="24"/>
      <c r="B450" s="237"/>
      <c r="C450" s="61" t="s">
        <v>154</v>
      </c>
      <c r="D450" s="17"/>
      <c r="E450" s="13"/>
      <c r="F450" s="13"/>
      <c r="G450" s="13"/>
      <c r="H450" s="13"/>
      <c r="I450" s="13"/>
      <c r="J450" s="13"/>
      <c r="K450" s="13"/>
      <c r="L450" s="162"/>
      <c r="M450" s="13"/>
      <c r="N450" s="161"/>
      <c r="O450" s="13"/>
      <c r="P450" s="13"/>
      <c r="Q450" s="213"/>
      <c r="BA450" s="84" t="e">
        <v>#REF!</v>
      </c>
      <c r="BB450" s="149" t="e">
        <v>#REF!</v>
      </c>
      <c r="BC450" s="61" t="e">
        <v>#REF!</v>
      </c>
      <c r="BD450" s="3" t="e">
        <v>#REF!</v>
      </c>
      <c r="BE450" s="3" t="e">
        <v>#REF!</v>
      </c>
    </row>
    <row r="451" spans="1:57" ht="12.75" customHeight="1" thickBot="1">
      <c r="A451" s="24"/>
      <c r="B451" s="237"/>
      <c r="C451" s="62" t="s">
        <v>155</v>
      </c>
      <c r="D451" s="22"/>
      <c r="E451" s="23"/>
      <c r="F451" s="23"/>
      <c r="G451" s="23"/>
      <c r="H451" s="23"/>
      <c r="I451" s="23"/>
      <c r="J451" s="23"/>
      <c r="K451" s="23"/>
      <c r="L451" s="162"/>
      <c r="M451" s="13"/>
      <c r="N451" s="161"/>
      <c r="O451" s="13"/>
      <c r="P451" s="13"/>
      <c r="Q451" s="213"/>
      <c r="BA451" s="84" t="e">
        <v>#REF!</v>
      </c>
      <c r="BB451" s="149" t="e">
        <v>#REF!</v>
      </c>
      <c r="BC451" s="62" t="e">
        <v>#REF!</v>
      </c>
      <c r="BD451" s="3" t="e">
        <v>#REF!</v>
      </c>
      <c r="BE451" s="3" t="e">
        <v>#REF!</v>
      </c>
    </row>
    <row r="452" spans="1:57" ht="12.75" customHeight="1">
      <c r="A452" s="24"/>
      <c r="B452" s="237"/>
      <c r="C452" s="61" t="s">
        <v>156</v>
      </c>
      <c r="D452" s="17"/>
      <c r="E452" s="13"/>
      <c r="F452" s="13"/>
      <c r="G452" s="13"/>
      <c r="H452" s="13"/>
      <c r="I452" s="13"/>
      <c r="J452" s="13"/>
      <c r="K452" s="13"/>
      <c r="L452" s="162"/>
      <c r="M452" s="13"/>
      <c r="N452" s="161"/>
      <c r="O452" s="13"/>
      <c r="P452" s="13"/>
      <c r="Q452" s="213"/>
      <c r="BA452" s="84" t="e">
        <v>#REF!</v>
      </c>
      <c r="BB452" s="149" t="e">
        <v>#REF!</v>
      </c>
      <c r="BC452" s="61" t="e">
        <v>#REF!</v>
      </c>
      <c r="BD452" s="3" t="e">
        <v>#REF!</v>
      </c>
      <c r="BE452" s="3" t="e">
        <v>#REF!</v>
      </c>
    </row>
    <row r="453" spans="1:57" ht="12.75" customHeight="1">
      <c r="A453" s="24"/>
      <c r="B453" s="237"/>
      <c r="C453" s="61" t="s">
        <v>157</v>
      </c>
      <c r="D453" s="17"/>
      <c r="E453" s="13"/>
      <c r="F453" s="13"/>
      <c r="G453" s="13"/>
      <c r="H453" s="13"/>
      <c r="I453" s="13"/>
      <c r="J453" s="13"/>
      <c r="K453" s="13"/>
      <c r="L453" s="162"/>
      <c r="M453" s="13"/>
      <c r="N453" s="161"/>
      <c r="O453" s="13"/>
      <c r="P453" s="13"/>
      <c r="Q453" s="213"/>
      <c r="BA453" s="84" t="e">
        <v>#REF!</v>
      </c>
      <c r="BB453" s="149" t="e">
        <v>#REF!</v>
      </c>
      <c r="BC453" s="61" t="e">
        <v>#REF!</v>
      </c>
      <c r="BD453" s="3" t="e">
        <v>#REF!</v>
      </c>
      <c r="BE453" s="3" t="e">
        <v>#REF!</v>
      </c>
    </row>
    <row r="454" spans="1:57" ht="12.75" customHeight="1">
      <c r="A454" s="24"/>
      <c r="B454" s="237"/>
      <c r="C454" s="61" t="s">
        <v>158</v>
      </c>
      <c r="D454" s="17"/>
      <c r="E454" s="13"/>
      <c r="F454" s="13"/>
      <c r="G454" s="13"/>
      <c r="H454" s="13"/>
      <c r="I454" s="13"/>
      <c r="J454" s="13"/>
      <c r="K454" s="13"/>
      <c r="L454" s="162"/>
      <c r="M454" s="13"/>
      <c r="N454" s="161"/>
      <c r="O454" s="13"/>
      <c r="P454" s="13"/>
      <c r="Q454" s="213"/>
      <c r="BA454" s="84" t="e">
        <v>#REF!</v>
      </c>
      <c r="BB454" s="149" t="e">
        <v>#REF!</v>
      </c>
      <c r="BC454" s="61" t="e">
        <v>#REF!</v>
      </c>
      <c r="BD454" s="3" t="e">
        <v>#REF!</v>
      </c>
      <c r="BE454" s="3" t="e">
        <v>#REF!</v>
      </c>
    </row>
    <row r="455" spans="1:57" ht="12.75" customHeight="1">
      <c r="A455" s="24"/>
      <c r="B455" s="237"/>
      <c r="C455" s="63" t="s">
        <v>159</v>
      </c>
      <c r="D455" s="64"/>
      <c r="E455" s="65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5"/>
      <c r="BA455" s="84" t="e">
        <v>#REF!</v>
      </c>
      <c r="BB455" s="149" t="e">
        <v>#REF!</v>
      </c>
      <c r="BC455" s="63" t="e">
        <v>#REF!</v>
      </c>
      <c r="BD455" s="3" t="e">
        <v>#REF!</v>
      </c>
      <c r="BE455" s="3" t="e">
        <v>#REF!</v>
      </c>
    </row>
    <row r="456" spans="1:57" ht="12.75" customHeight="1">
      <c r="A456" s="24"/>
      <c r="C456" s="40"/>
      <c r="D456" s="29"/>
      <c r="E456" s="342"/>
      <c r="L456" s="3"/>
      <c r="M456" s="3"/>
      <c r="BA456" s="40" t="e">
        <v>#REF!</v>
      </c>
      <c r="BB456" s="40" t="e">
        <v>#REF!</v>
      </c>
      <c r="BC456" s="40" t="e">
        <v>#REF!</v>
      </c>
      <c r="BD456" s="3" t="e">
        <v>#REF!</v>
      </c>
      <c r="BE456" s="3" t="e">
        <v>#REF!</v>
      </c>
    </row>
    <row r="457" spans="1:57" ht="12.75" customHeight="1">
      <c r="A457" s="24"/>
      <c r="C457" s="256"/>
      <c r="D457" s="256"/>
      <c r="E457" s="256"/>
      <c r="L457" s="3"/>
      <c r="M457" s="3"/>
      <c r="BA457" s="40" t="e">
        <v>#REF!</v>
      </c>
      <c r="BB457" s="40" t="e">
        <v>#REF!</v>
      </c>
      <c r="BC457" s="3" t="e">
        <v>#REF!</v>
      </c>
      <c r="BD457" s="3" t="e">
        <v>#REF!</v>
      </c>
      <c r="BE457" s="3" t="e">
        <v>#REF!</v>
      </c>
    </row>
    <row r="458" spans="1:57" ht="12.75" customHeight="1">
      <c r="A458" s="24"/>
      <c r="B458" s="237"/>
      <c r="C458" s="343" t="s">
        <v>175</v>
      </c>
      <c r="D458" s="344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BA458" s="84" t="e">
        <v>#REF!</v>
      </c>
      <c r="BB458" s="149" t="e">
        <v>#REF!</v>
      </c>
      <c r="BC458" s="153" t="e">
        <v>#REF!</v>
      </c>
      <c r="BD458" s="3" t="e">
        <v>#REF!</v>
      </c>
      <c r="BE458" s="3" t="e">
        <v>#REF!</v>
      </c>
    </row>
    <row r="459" spans="1:57" ht="12.75" customHeight="1">
      <c r="A459" s="24"/>
      <c r="B459" s="237"/>
      <c r="C459" s="75" t="s">
        <v>175</v>
      </c>
      <c r="D459" s="26"/>
      <c r="E459" s="26"/>
      <c r="F459" s="26"/>
      <c r="G459" s="26"/>
      <c r="H459" s="26"/>
      <c r="I459" s="26"/>
      <c r="J459" s="26"/>
      <c r="K459" s="26"/>
      <c r="L459" s="70"/>
      <c r="M459" s="70"/>
      <c r="N459" s="26"/>
      <c r="O459" s="26"/>
      <c r="P459" s="26"/>
      <c r="Q459" s="26"/>
      <c r="BA459" s="84" t="e">
        <v>#REF!</v>
      </c>
      <c r="BB459" s="149" t="e">
        <v>#REF!</v>
      </c>
      <c r="BC459" s="75" t="e">
        <v>#REF!</v>
      </c>
      <c r="BD459" s="3" t="e">
        <v>#REF!</v>
      </c>
      <c r="BE459" s="3" t="e">
        <v>#REF!</v>
      </c>
    </row>
    <row r="460" spans="1:57" ht="12.75" customHeight="1">
      <c r="A460" s="24"/>
      <c r="B460" s="237"/>
      <c r="C460" s="58" t="s">
        <v>176</v>
      </c>
      <c r="D460" s="59"/>
      <c r="E460" s="60"/>
      <c r="F460" s="60"/>
      <c r="G460" s="60"/>
      <c r="H460" s="60"/>
      <c r="I460" s="60"/>
      <c r="J460" s="60"/>
      <c r="K460" s="60"/>
      <c r="L460" s="162"/>
      <c r="M460" s="13"/>
      <c r="N460" s="161"/>
      <c r="O460" s="13"/>
      <c r="P460" s="13"/>
      <c r="Q460" s="213"/>
      <c r="BA460" s="84" t="e">
        <v>#REF!</v>
      </c>
      <c r="BB460" s="149" t="e">
        <v>#REF!</v>
      </c>
      <c r="BC460" s="58" t="e">
        <v>#REF!</v>
      </c>
      <c r="BD460" s="3" t="e">
        <v>#REF!</v>
      </c>
      <c r="BE460" s="3" t="e">
        <v>#REF!</v>
      </c>
    </row>
    <row r="461" spans="1:57" ht="12.75" customHeight="1">
      <c r="A461" s="24"/>
      <c r="B461" s="237"/>
      <c r="C461" s="61" t="s">
        <v>177</v>
      </c>
      <c r="D461" s="17"/>
      <c r="E461" s="80"/>
      <c r="F461" s="80"/>
      <c r="G461" s="80"/>
      <c r="H461" s="80"/>
      <c r="I461" s="80"/>
      <c r="J461" s="80"/>
      <c r="K461" s="80"/>
      <c r="L461" s="162"/>
      <c r="M461" s="13"/>
      <c r="N461" s="161"/>
      <c r="O461" s="13"/>
      <c r="P461" s="13"/>
      <c r="Q461" s="213"/>
      <c r="BA461" s="84" t="e">
        <v>#REF!</v>
      </c>
      <c r="BB461" s="149" t="e">
        <v>#REF!</v>
      </c>
      <c r="BC461" s="61" t="e">
        <v>#REF!</v>
      </c>
      <c r="BD461" s="3" t="e">
        <v>#REF!</v>
      </c>
      <c r="BE461" s="3" t="e">
        <v>#REF!</v>
      </c>
    </row>
    <row r="462" spans="1:57" ht="12.75" customHeight="1">
      <c r="A462" s="24"/>
      <c r="B462" s="237"/>
      <c r="C462" s="61" t="s">
        <v>178</v>
      </c>
      <c r="D462" s="17"/>
      <c r="E462" s="80"/>
      <c r="F462" s="80"/>
      <c r="G462" s="80"/>
      <c r="H462" s="80"/>
      <c r="I462" s="80"/>
      <c r="J462" s="80"/>
      <c r="K462" s="80"/>
      <c r="L462" s="162"/>
      <c r="M462" s="13"/>
      <c r="N462" s="161"/>
      <c r="O462" s="13"/>
      <c r="P462" s="13"/>
      <c r="Q462" s="213"/>
      <c r="BA462" s="84" t="e">
        <v>#REF!</v>
      </c>
      <c r="BB462" s="149" t="e">
        <v>#REF!</v>
      </c>
      <c r="BC462" s="61" t="e">
        <v>#REF!</v>
      </c>
      <c r="BD462" s="3" t="e">
        <v>#REF!</v>
      </c>
      <c r="BE462" s="3" t="e">
        <v>#REF!</v>
      </c>
    </row>
    <row r="463" spans="1:57" ht="12.75" customHeight="1" thickBot="1">
      <c r="A463" s="24"/>
      <c r="B463" s="237"/>
      <c r="C463" s="71" t="s">
        <v>179</v>
      </c>
      <c r="D463" s="18"/>
      <c r="E463" s="14"/>
      <c r="F463" s="14"/>
      <c r="G463" s="14"/>
      <c r="H463" s="14"/>
      <c r="I463" s="14"/>
      <c r="J463" s="14"/>
      <c r="K463" s="14"/>
      <c r="L463" s="162"/>
      <c r="M463" s="13"/>
      <c r="N463" s="161"/>
      <c r="O463" s="13"/>
      <c r="P463" s="13"/>
      <c r="Q463" s="213"/>
      <c r="BA463" s="84" t="e">
        <v>#REF!</v>
      </c>
      <c r="BB463" s="149" t="e">
        <v>#REF!</v>
      </c>
      <c r="BC463" s="71" t="e">
        <v>#REF!</v>
      </c>
      <c r="BD463" s="3" t="e">
        <v>#REF!</v>
      </c>
      <c r="BE463" s="3" t="e">
        <v>#REF!</v>
      </c>
    </row>
    <row r="464" spans="1:57" ht="12.75" customHeight="1" thickBot="1">
      <c r="A464" s="24"/>
      <c r="B464" s="237"/>
      <c r="C464" s="71" t="s">
        <v>180</v>
      </c>
      <c r="D464" s="18"/>
      <c r="E464" s="14">
        <v>100</v>
      </c>
      <c r="F464" s="14"/>
      <c r="G464" s="14"/>
      <c r="H464" s="14"/>
      <c r="I464" s="14"/>
      <c r="J464" s="14"/>
      <c r="K464" s="14"/>
      <c r="L464" s="162"/>
      <c r="M464" s="13"/>
      <c r="N464" s="161"/>
      <c r="O464" s="13"/>
      <c r="P464" s="13"/>
      <c r="Q464" s="213"/>
      <c r="BA464" s="84" t="e">
        <v>#REF!</v>
      </c>
      <c r="BB464" s="149" t="e">
        <v>#REF!</v>
      </c>
      <c r="BC464" s="71" t="e">
        <v>#REF!</v>
      </c>
      <c r="BD464" s="3" t="e">
        <v>#REF!</v>
      </c>
      <c r="BE464" s="3" t="e">
        <v>#REF!</v>
      </c>
    </row>
    <row r="465" spans="1:57" ht="12.75" customHeight="1">
      <c r="A465" s="24"/>
      <c r="B465" s="237"/>
      <c r="C465" s="61" t="s">
        <v>181</v>
      </c>
      <c r="D465" s="17"/>
      <c r="E465" s="80"/>
      <c r="F465" s="80"/>
      <c r="G465" s="80"/>
      <c r="H465" s="80"/>
      <c r="I465" s="80"/>
      <c r="J465" s="80"/>
      <c r="K465" s="80"/>
      <c r="L465" s="162"/>
      <c r="M465" s="13"/>
      <c r="N465" s="161"/>
      <c r="O465" s="13"/>
      <c r="P465" s="13"/>
      <c r="Q465" s="213"/>
      <c r="BA465" s="84" t="e">
        <v>#REF!</v>
      </c>
      <c r="BB465" s="149" t="e">
        <v>#REF!</v>
      </c>
      <c r="BC465" s="61" t="e">
        <v>#REF!</v>
      </c>
      <c r="BD465" s="3" t="e">
        <v>#REF!</v>
      </c>
      <c r="BE465" s="3" t="e">
        <v>#REF!</v>
      </c>
    </row>
    <row r="466" spans="1:57" ht="12.75" customHeight="1">
      <c r="A466" s="24"/>
      <c r="B466" s="237"/>
      <c r="C466" s="61" t="s">
        <v>182</v>
      </c>
      <c r="D466" s="17"/>
      <c r="E466" s="80"/>
      <c r="F466" s="80"/>
      <c r="G466" s="80"/>
      <c r="H466" s="80"/>
      <c r="I466" s="80"/>
      <c r="J466" s="80"/>
      <c r="K466" s="80"/>
      <c r="L466" s="162"/>
      <c r="M466" s="13"/>
      <c r="N466" s="161"/>
      <c r="O466" s="13"/>
      <c r="P466" s="13"/>
      <c r="Q466" s="213"/>
      <c r="BA466" s="84" t="e">
        <v>#REF!</v>
      </c>
      <c r="BB466" s="149" t="e">
        <v>#REF!</v>
      </c>
      <c r="BC466" s="61" t="e">
        <v>#REF!</v>
      </c>
      <c r="BD466" s="3" t="e">
        <v>#REF!</v>
      </c>
      <c r="BE466" s="3" t="e">
        <v>#REF!</v>
      </c>
    </row>
    <row r="467" spans="1:57" ht="12.75" customHeight="1">
      <c r="A467" s="24"/>
      <c r="B467" s="237"/>
      <c r="C467" s="61" t="s">
        <v>183</v>
      </c>
      <c r="D467" s="17"/>
      <c r="E467" s="80"/>
      <c r="F467" s="80"/>
      <c r="G467" s="80"/>
      <c r="H467" s="80"/>
      <c r="I467" s="80"/>
      <c r="J467" s="80"/>
      <c r="K467" s="80"/>
      <c r="L467" s="162"/>
      <c r="M467" s="13"/>
      <c r="N467" s="161"/>
      <c r="O467" s="13"/>
      <c r="P467" s="13"/>
      <c r="Q467" s="213"/>
      <c r="BA467" s="84" t="e">
        <v>#REF!</v>
      </c>
      <c r="BB467" s="149" t="e">
        <v>#REF!</v>
      </c>
      <c r="BC467" s="61" t="e">
        <v>#REF!</v>
      </c>
      <c r="BD467" s="3" t="e">
        <v>#REF!</v>
      </c>
      <c r="BE467" s="3" t="e">
        <v>#REF!</v>
      </c>
    </row>
    <row r="468" spans="1:57" ht="12.75" customHeight="1" thickBot="1">
      <c r="A468" s="24"/>
      <c r="B468" s="237"/>
      <c r="C468" s="71" t="s">
        <v>184</v>
      </c>
      <c r="D468" s="18"/>
      <c r="E468" s="14"/>
      <c r="F468" s="14"/>
      <c r="G468" s="14"/>
      <c r="H468" s="14"/>
      <c r="I468" s="14"/>
      <c r="J468" s="14"/>
      <c r="K468" s="14"/>
      <c r="L468" s="162"/>
      <c r="M468" s="13"/>
      <c r="N468" s="161"/>
      <c r="O468" s="13"/>
      <c r="P468" s="13"/>
      <c r="Q468" s="213"/>
      <c r="BA468" s="84" t="e">
        <v>#REF!</v>
      </c>
      <c r="BB468" s="149" t="e">
        <v>#REF!</v>
      </c>
      <c r="BC468" s="71" t="e">
        <v>#REF!</v>
      </c>
      <c r="BD468" s="3" t="e">
        <v>#REF!</v>
      </c>
      <c r="BE468" s="3" t="e">
        <v>#REF!</v>
      </c>
    </row>
    <row r="469" spans="1:57" ht="12.75" customHeight="1" thickBot="1">
      <c r="A469" s="24"/>
      <c r="B469" s="237"/>
      <c r="C469" s="71" t="s">
        <v>185</v>
      </c>
      <c r="D469" s="18"/>
      <c r="E469" s="14">
        <v>100</v>
      </c>
      <c r="F469" s="14"/>
      <c r="G469" s="14"/>
      <c r="H469" s="14"/>
      <c r="I469" s="14"/>
      <c r="J469" s="14"/>
      <c r="K469" s="14"/>
      <c r="L469" s="162"/>
      <c r="M469" s="13"/>
      <c r="N469" s="161"/>
      <c r="O469" s="13"/>
      <c r="P469" s="13"/>
      <c r="Q469" s="213"/>
      <c r="BA469" s="84" t="e">
        <v>#REF!</v>
      </c>
      <c r="BB469" s="149" t="e">
        <v>#REF!</v>
      </c>
      <c r="BC469" s="71" t="e">
        <v>#REF!</v>
      </c>
      <c r="BD469" s="3" t="e">
        <v>#REF!</v>
      </c>
      <c r="BE469" s="3" t="e">
        <v>#REF!</v>
      </c>
    </row>
    <row r="470" spans="1:57" ht="12.75" customHeight="1">
      <c r="A470" s="24"/>
      <c r="B470" s="237"/>
      <c r="C470" s="61" t="s">
        <v>186</v>
      </c>
      <c r="D470" s="17"/>
      <c r="E470" s="80"/>
      <c r="F470" s="80"/>
      <c r="G470" s="80"/>
      <c r="H470" s="80"/>
      <c r="I470" s="80"/>
      <c r="J470" s="80"/>
      <c r="K470" s="80"/>
      <c r="L470" s="162"/>
      <c r="M470" s="13"/>
      <c r="N470" s="161"/>
      <c r="O470" s="13"/>
      <c r="P470" s="13"/>
      <c r="Q470" s="213"/>
      <c r="BA470" s="84" t="e">
        <v>#REF!</v>
      </c>
      <c r="BB470" s="149" t="e">
        <v>#REF!</v>
      </c>
      <c r="BC470" s="61" t="e">
        <v>#REF!</v>
      </c>
      <c r="BD470" s="3" t="e">
        <v>#REF!</v>
      </c>
      <c r="BE470" s="3" t="e">
        <v>#REF!</v>
      </c>
    </row>
    <row r="471" spans="1:57" ht="12.75" customHeight="1">
      <c r="A471" s="24"/>
      <c r="B471" s="237"/>
      <c r="C471" s="61" t="s">
        <v>187</v>
      </c>
      <c r="D471" s="17"/>
      <c r="E471" s="13"/>
      <c r="F471" s="13"/>
      <c r="G471" s="13"/>
      <c r="H471" s="13"/>
      <c r="I471" s="13"/>
      <c r="J471" s="13"/>
      <c r="K471" s="13"/>
      <c r="L471" s="162"/>
      <c r="M471" s="13"/>
      <c r="N471" s="161"/>
      <c r="O471" s="13"/>
      <c r="P471" s="13"/>
      <c r="Q471" s="213"/>
      <c r="BA471" s="84" t="e">
        <v>#REF!</v>
      </c>
      <c r="BB471" s="149" t="e">
        <v>#REF!</v>
      </c>
      <c r="BC471" s="61" t="e">
        <v>#REF!</v>
      </c>
      <c r="BD471" s="3" t="e">
        <v>#REF!</v>
      </c>
      <c r="BE471" s="3" t="e">
        <v>#REF!</v>
      </c>
    </row>
    <row r="472" spans="1:57" ht="12.75" customHeight="1">
      <c r="A472" s="24"/>
      <c r="B472" s="237"/>
      <c r="C472" s="61" t="s">
        <v>188</v>
      </c>
      <c r="D472" s="17"/>
      <c r="E472" s="80"/>
      <c r="F472" s="80"/>
      <c r="G472" s="80"/>
      <c r="H472" s="80"/>
      <c r="I472" s="80"/>
      <c r="J472" s="80"/>
      <c r="K472" s="80"/>
      <c r="L472" s="162"/>
      <c r="M472" s="13"/>
      <c r="N472" s="161"/>
      <c r="O472" s="13"/>
      <c r="P472" s="13"/>
      <c r="Q472" s="213"/>
      <c r="BA472" s="84" t="e">
        <v>#REF!</v>
      </c>
      <c r="BB472" s="149" t="e">
        <v>#REF!</v>
      </c>
      <c r="BC472" s="61" t="e">
        <v>#REF!</v>
      </c>
      <c r="BD472" s="3" t="e">
        <v>#REF!</v>
      </c>
      <c r="BE472" s="3" t="e">
        <v>#REF!</v>
      </c>
    </row>
    <row r="473" spans="1:57" ht="12.75" customHeight="1">
      <c r="A473" s="24"/>
      <c r="B473" s="237"/>
      <c r="C473" s="61" t="s">
        <v>189</v>
      </c>
      <c r="D473" s="17"/>
      <c r="E473" s="13"/>
      <c r="F473" s="13"/>
      <c r="G473" s="13"/>
      <c r="H473" s="13"/>
      <c r="I473" s="13"/>
      <c r="J473" s="13"/>
      <c r="K473" s="13"/>
      <c r="L473" s="162"/>
      <c r="M473" s="13"/>
      <c r="N473" s="161"/>
      <c r="O473" s="13"/>
      <c r="P473" s="13"/>
      <c r="Q473" s="213"/>
      <c r="BA473" s="84" t="e">
        <v>#REF!</v>
      </c>
      <c r="BB473" s="149" t="e">
        <v>#REF!</v>
      </c>
      <c r="BC473" s="61" t="e">
        <v>#REF!</v>
      </c>
      <c r="BD473" s="3" t="e">
        <v>#REF!</v>
      </c>
      <c r="BE473" s="3" t="e">
        <v>#REF!</v>
      </c>
    </row>
    <row r="474" spans="1:57" ht="12.75" customHeight="1">
      <c r="A474" s="24"/>
      <c r="B474" s="237"/>
      <c r="C474" s="61" t="s">
        <v>190</v>
      </c>
      <c r="D474" s="17"/>
      <c r="E474" s="80"/>
      <c r="F474" s="80"/>
      <c r="G474" s="80"/>
      <c r="H474" s="80"/>
      <c r="I474" s="80"/>
      <c r="J474" s="80"/>
      <c r="K474" s="80"/>
      <c r="L474" s="162"/>
      <c r="M474" s="13"/>
      <c r="N474" s="161"/>
      <c r="O474" s="13"/>
      <c r="P474" s="13"/>
      <c r="Q474" s="213"/>
      <c r="BA474" s="84" t="e">
        <v>#REF!</v>
      </c>
      <c r="BB474" s="149" t="e">
        <v>#REF!</v>
      </c>
      <c r="BC474" s="61" t="e">
        <v>#REF!</v>
      </c>
      <c r="BD474" s="3" t="e">
        <v>#REF!</v>
      </c>
      <c r="BE474" s="3" t="e">
        <v>#REF!</v>
      </c>
    </row>
    <row r="475" spans="1:57" ht="12.75" customHeight="1">
      <c r="A475" s="24"/>
      <c r="B475" s="237"/>
      <c r="C475" s="61" t="s">
        <v>191</v>
      </c>
      <c r="D475" s="17"/>
      <c r="E475" s="13"/>
      <c r="F475" s="13"/>
      <c r="G475" s="13"/>
      <c r="H475" s="13"/>
      <c r="I475" s="13"/>
      <c r="J475" s="13"/>
      <c r="K475" s="13"/>
      <c r="L475" s="162"/>
      <c r="M475" s="13"/>
      <c r="N475" s="161"/>
      <c r="O475" s="13"/>
      <c r="P475" s="13"/>
      <c r="Q475" s="213"/>
      <c r="BA475" s="84" t="e">
        <v>#REF!</v>
      </c>
      <c r="BB475" s="149" t="e">
        <v>#REF!</v>
      </c>
      <c r="BC475" s="61" t="e">
        <v>#REF!</v>
      </c>
      <c r="BD475" s="3" t="e">
        <v>#REF!</v>
      </c>
      <c r="BE475" s="3" t="e">
        <v>#REF!</v>
      </c>
    </row>
    <row r="476" spans="1:57" ht="12.75" customHeight="1" thickBot="1">
      <c r="A476" s="24"/>
      <c r="B476" s="237"/>
      <c r="C476" s="71" t="str">
        <f>C455</f>
        <v>TOTAL  COST CREDITS</v>
      </c>
      <c r="D476" s="18"/>
      <c r="E476" s="14"/>
      <c r="F476" s="14"/>
      <c r="G476" s="14"/>
      <c r="H476" s="14"/>
      <c r="I476" s="14"/>
      <c r="J476" s="14"/>
      <c r="K476" s="14"/>
      <c r="L476" s="162"/>
      <c r="M476" s="13"/>
      <c r="N476" s="161"/>
      <c r="O476" s="13"/>
      <c r="P476" s="13"/>
      <c r="Q476" s="213"/>
      <c r="BA476" s="84" t="e">
        <v>#REF!</v>
      </c>
      <c r="BB476" s="149" t="e">
        <v>#REF!</v>
      </c>
      <c r="BC476" s="71" t="e">
        <v>#REF!</v>
      </c>
      <c r="BD476" s="3" t="e">
        <v>#REF!</v>
      </c>
      <c r="BE476" s="3" t="e">
        <v>#REF!</v>
      </c>
    </row>
    <row r="477" spans="1:57" ht="12.75" customHeight="1" thickBot="1">
      <c r="A477" s="24"/>
      <c r="B477" s="237"/>
      <c r="C477" s="71"/>
      <c r="D477" s="18"/>
      <c r="E477" s="14"/>
      <c r="F477" s="14"/>
      <c r="G477" s="14"/>
      <c r="H477" s="14"/>
      <c r="I477" s="14"/>
      <c r="J477" s="14"/>
      <c r="K477" s="14"/>
      <c r="L477" s="162"/>
      <c r="M477" s="13"/>
      <c r="N477" s="161"/>
      <c r="O477" s="13"/>
      <c r="P477" s="13"/>
      <c r="Q477" s="213"/>
      <c r="BA477" s="84" t="e">
        <v>#REF!</v>
      </c>
      <c r="BB477" s="149" t="e">
        <v>#REF!</v>
      </c>
      <c r="BC477" s="71" t="e">
        <v>#REF!</v>
      </c>
      <c r="BD477" s="3" t="e">
        <v>#REF!</v>
      </c>
      <c r="BE477" s="3" t="e">
        <v>#REF!</v>
      </c>
    </row>
    <row r="478" spans="1:57" ht="12.75" customHeight="1">
      <c r="A478" s="24"/>
      <c r="B478" s="237"/>
      <c r="C478" s="63" t="s">
        <v>192</v>
      </c>
      <c r="D478" s="64"/>
      <c r="E478" s="65"/>
      <c r="F478" s="214"/>
      <c r="G478" s="214"/>
      <c r="H478" s="214"/>
      <c r="I478" s="214"/>
      <c r="J478" s="214"/>
      <c r="K478" s="214"/>
      <c r="L478" s="218"/>
      <c r="M478" s="219"/>
      <c r="N478" s="220"/>
      <c r="O478" s="219"/>
      <c r="P478" s="219"/>
      <c r="Q478" s="221"/>
      <c r="BA478" s="84" t="e">
        <v>#REF!</v>
      </c>
      <c r="BB478" s="149" t="e">
        <v>#REF!</v>
      </c>
      <c r="BC478" s="63" t="e">
        <v>#REF!</v>
      </c>
      <c r="BD478" s="3" t="e">
        <v>#REF!</v>
      </c>
      <c r="BE478" s="3" t="e">
        <v>#REF!</v>
      </c>
    </row>
    <row r="479" spans="1:57" ht="12.75" customHeight="1">
      <c r="A479" s="24"/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BA479" s="40" t="e">
        <v>#REF!</v>
      </c>
      <c r="BB479" s="40" t="e">
        <v>#REF!</v>
      </c>
      <c r="BC479" s="40" t="e">
        <v>#REF!</v>
      </c>
      <c r="BD479" s="3" t="e">
        <v>#REF!</v>
      </c>
      <c r="BE479" s="3" t="e">
        <v>#REF!</v>
      </c>
    </row>
    <row r="480" spans="1:57" ht="12.75" customHeight="1">
      <c r="A480" s="24"/>
      <c r="B480" s="40"/>
      <c r="C480" s="40"/>
      <c r="D480" s="26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BA480" s="40" t="e">
        <v>#REF!</v>
      </c>
      <c r="BB480" s="40" t="e">
        <v>#REF!</v>
      </c>
      <c r="BC480" s="40" t="e">
        <v>#REF!</v>
      </c>
      <c r="BD480" s="3" t="e">
        <v>#REF!</v>
      </c>
      <c r="BE480" s="3" t="e">
        <v>#REF!</v>
      </c>
    </row>
    <row r="481" spans="1:57" ht="12.75" customHeight="1">
      <c r="A481" s="24"/>
      <c r="B481" s="237"/>
      <c r="C481" s="345" t="s">
        <v>160</v>
      </c>
      <c r="D481" s="144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BA481" s="84" t="e">
        <v>#REF!</v>
      </c>
      <c r="BB481" s="149" t="e">
        <v>#REF!</v>
      </c>
      <c r="BC481" s="154" t="e">
        <v>#REF!</v>
      </c>
      <c r="BD481" s="3" t="e">
        <v>#REF!</v>
      </c>
      <c r="BE481" s="3" t="e">
        <v>#REF!</v>
      </c>
    </row>
    <row r="482" spans="1:57" ht="12.75" customHeight="1">
      <c r="A482" s="24"/>
      <c r="B482" s="237"/>
      <c r="C482" s="125" t="s">
        <v>160</v>
      </c>
      <c r="D482" s="74"/>
      <c r="E482" s="74"/>
      <c r="L482" s="3"/>
      <c r="M482" s="3"/>
      <c r="BA482" s="84" t="e">
        <v>#REF!</v>
      </c>
      <c r="BB482" s="149" t="e">
        <v>#REF!</v>
      </c>
      <c r="BC482" s="125" t="e">
        <v>#REF!</v>
      </c>
      <c r="BD482" s="3" t="e">
        <v>#REF!</v>
      </c>
      <c r="BE482" s="3" t="e">
        <v>#REF!</v>
      </c>
    </row>
    <row r="483" spans="1:57" ht="12.75" customHeight="1">
      <c r="A483" s="24"/>
      <c r="B483" s="237"/>
      <c r="C483" s="126" t="s">
        <v>161</v>
      </c>
      <c r="D483" s="79"/>
      <c r="E483" s="80"/>
      <c r="F483" s="60"/>
      <c r="G483" s="60"/>
      <c r="H483" s="60"/>
      <c r="I483" s="60"/>
      <c r="J483" s="60"/>
      <c r="K483" s="60"/>
      <c r="L483" s="162"/>
      <c r="M483" s="13"/>
      <c r="N483" s="161"/>
      <c r="O483" s="13"/>
      <c r="P483" s="13"/>
      <c r="Q483" s="213"/>
      <c r="R483" s="3">
        <f t="shared" ref="R483:R496" si="33">COUNT(L483,N483)</f>
        <v>0</v>
      </c>
      <c r="BA483" s="84" t="e">
        <v>#REF!</v>
      </c>
      <c r="BB483" s="149" t="e">
        <v>#REF!</v>
      </c>
      <c r="BC483" s="126" t="e">
        <v>#REF!</v>
      </c>
      <c r="BD483" s="3" t="e">
        <v>#REF!</v>
      </c>
      <c r="BE483" s="3" t="e">
        <v>#REF!</v>
      </c>
    </row>
    <row r="484" spans="1:57" ht="12.75" customHeight="1" thickBot="1">
      <c r="A484" s="24"/>
      <c r="B484" s="237"/>
      <c r="C484" s="127" t="s">
        <v>162</v>
      </c>
      <c r="D484" s="31"/>
      <c r="E484" s="32"/>
      <c r="F484" s="32"/>
      <c r="G484" s="32"/>
      <c r="H484" s="32"/>
      <c r="I484" s="32"/>
      <c r="J484" s="32"/>
      <c r="K484" s="32"/>
      <c r="L484" s="32"/>
      <c r="M484" s="32"/>
      <c r="N484" s="15"/>
      <c r="O484" s="13"/>
      <c r="P484" s="13"/>
      <c r="Q484" s="213"/>
      <c r="R484" s="3">
        <f t="shared" si="33"/>
        <v>0</v>
      </c>
      <c r="BA484" s="84" t="e">
        <v>#REF!</v>
      </c>
      <c r="BB484" s="149" t="e">
        <v>#REF!</v>
      </c>
      <c r="BC484" s="127" t="e">
        <v>#REF!</v>
      </c>
      <c r="BD484" s="3" t="e">
        <v>#REF!</v>
      </c>
      <c r="BE484" s="3" t="e">
        <v>#REF!</v>
      </c>
    </row>
    <row r="485" spans="1:57" ht="12.75" customHeight="1">
      <c r="A485" s="24"/>
      <c r="B485" s="237"/>
      <c r="C485" s="61" t="s">
        <v>163</v>
      </c>
      <c r="D485" s="17"/>
      <c r="E485" s="13"/>
      <c r="F485" s="13"/>
      <c r="G485" s="13"/>
      <c r="H485" s="13"/>
      <c r="I485" s="13"/>
      <c r="J485" s="13"/>
      <c r="K485" s="13"/>
      <c r="L485" s="162"/>
      <c r="M485" s="13"/>
      <c r="N485" s="161"/>
      <c r="O485" s="13"/>
      <c r="P485" s="13"/>
      <c r="Q485" s="213"/>
      <c r="R485" s="3">
        <f t="shared" si="33"/>
        <v>0</v>
      </c>
      <c r="BA485" s="84" t="e">
        <v>#REF!</v>
      </c>
      <c r="BB485" s="149" t="e">
        <v>#REF!</v>
      </c>
      <c r="BC485" s="61" t="e">
        <v>#REF!</v>
      </c>
      <c r="BD485" s="3" t="e">
        <v>#REF!</v>
      </c>
      <c r="BE485" s="3" t="e">
        <v>#REF!</v>
      </c>
    </row>
    <row r="486" spans="1:57" ht="12.75" customHeight="1" thickBot="1">
      <c r="A486" s="24"/>
      <c r="B486" s="237"/>
      <c r="C486" s="127" t="s">
        <v>164</v>
      </c>
      <c r="D486" s="31"/>
      <c r="E486" s="32"/>
      <c r="F486" s="32"/>
      <c r="G486" s="32"/>
      <c r="H486" s="32"/>
      <c r="I486" s="32"/>
      <c r="J486" s="32"/>
      <c r="K486" s="32"/>
      <c r="L486" s="32"/>
      <c r="M486" s="32"/>
      <c r="N486" s="15"/>
      <c r="O486" s="13"/>
      <c r="P486" s="13"/>
      <c r="Q486" s="213"/>
      <c r="R486" s="3">
        <f t="shared" si="33"/>
        <v>0</v>
      </c>
      <c r="BA486" s="84" t="e">
        <v>#REF!</v>
      </c>
      <c r="BB486" s="149" t="e">
        <v>#REF!</v>
      </c>
      <c r="BC486" s="127" t="e">
        <v>#REF!</v>
      </c>
      <c r="BD486" s="3" t="e">
        <v>#REF!</v>
      </c>
      <c r="BE486" s="3" t="e">
        <v>#REF!</v>
      </c>
    </row>
    <row r="487" spans="1:57" ht="12.75" customHeight="1">
      <c r="A487" s="24"/>
      <c r="B487" s="237"/>
      <c r="C487" s="61" t="s">
        <v>165</v>
      </c>
      <c r="D487" s="17"/>
      <c r="E487" s="13"/>
      <c r="F487" s="13"/>
      <c r="G487" s="13"/>
      <c r="H487" s="13"/>
      <c r="I487" s="13"/>
      <c r="J487" s="13"/>
      <c r="K487" s="13"/>
      <c r="L487" s="162"/>
      <c r="M487" s="13"/>
      <c r="N487" s="161"/>
      <c r="O487" s="13"/>
      <c r="P487" s="13"/>
      <c r="Q487" s="213"/>
      <c r="R487" s="3">
        <f t="shared" si="33"/>
        <v>0</v>
      </c>
      <c r="BA487" s="84" t="e">
        <v>#REF!</v>
      </c>
      <c r="BB487" s="149" t="e">
        <v>#REF!</v>
      </c>
      <c r="BC487" s="61" t="e">
        <v>#REF!</v>
      </c>
      <c r="BD487" s="3" t="e">
        <v>#REF!</v>
      </c>
      <c r="BE487" s="3" t="e">
        <v>#REF!</v>
      </c>
    </row>
    <row r="488" spans="1:57" ht="12.75" customHeight="1" thickBot="1">
      <c r="A488" s="24"/>
      <c r="B488" s="237"/>
      <c r="C488" s="127" t="s">
        <v>166</v>
      </c>
      <c r="D488" s="31"/>
      <c r="E488" s="32"/>
      <c r="F488" s="32"/>
      <c r="G488" s="32"/>
      <c r="H488" s="32"/>
      <c r="I488" s="32"/>
      <c r="J488" s="32"/>
      <c r="K488" s="32"/>
      <c r="L488" s="32"/>
      <c r="M488" s="32"/>
      <c r="N488" s="15"/>
      <c r="O488" s="13"/>
      <c r="P488" s="13"/>
      <c r="Q488" s="213"/>
      <c r="R488" s="3">
        <f t="shared" si="33"/>
        <v>0</v>
      </c>
      <c r="BA488" s="84" t="e">
        <v>#REF!</v>
      </c>
      <c r="BB488" s="149" t="e">
        <v>#REF!</v>
      </c>
      <c r="BC488" s="127" t="e">
        <v>#REF!</v>
      </c>
      <c r="BD488" s="3" t="e">
        <v>#REF!</v>
      </c>
      <c r="BE488" s="3" t="e">
        <v>#REF!</v>
      </c>
    </row>
    <row r="489" spans="1:57" ht="12.75" customHeight="1">
      <c r="A489" s="24"/>
      <c r="B489" s="237"/>
      <c r="C489" s="61" t="s">
        <v>167</v>
      </c>
      <c r="D489" s="17"/>
      <c r="E489" s="13"/>
      <c r="F489" s="13"/>
      <c r="G489" s="13"/>
      <c r="H489" s="13"/>
      <c r="I489" s="13"/>
      <c r="J489" s="13"/>
      <c r="K489" s="13"/>
      <c r="L489" s="162"/>
      <c r="M489" s="13"/>
      <c r="N489" s="161"/>
      <c r="O489" s="13"/>
      <c r="P489" s="13"/>
      <c r="Q489" s="213"/>
      <c r="R489" s="3">
        <f t="shared" si="33"/>
        <v>0</v>
      </c>
      <c r="BA489" s="84" t="e">
        <v>#REF!</v>
      </c>
      <c r="BB489" s="149" t="e">
        <v>#REF!</v>
      </c>
      <c r="BC489" s="61" t="e">
        <v>#REF!</v>
      </c>
      <c r="BD489" s="3" t="e">
        <v>#REF!</v>
      </c>
      <c r="BE489" s="3" t="e">
        <v>#REF!</v>
      </c>
    </row>
    <row r="490" spans="1:57" ht="12.75" customHeight="1" thickBot="1">
      <c r="A490" s="24"/>
      <c r="B490" s="237"/>
      <c r="C490" s="127" t="s">
        <v>168</v>
      </c>
      <c r="D490" s="31"/>
      <c r="E490" s="32"/>
      <c r="F490" s="32"/>
      <c r="G490" s="32"/>
      <c r="H490" s="32"/>
      <c r="I490" s="32"/>
      <c r="J490" s="32"/>
      <c r="K490" s="32"/>
      <c r="L490" s="32"/>
      <c r="M490" s="32"/>
      <c r="N490" s="15"/>
      <c r="O490" s="13"/>
      <c r="P490" s="13"/>
      <c r="Q490" s="213"/>
      <c r="R490" s="3">
        <f t="shared" si="33"/>
        <v>0</v>
      </c>
      <c r="BA490" s="84" t="e">
        <v>#REF!</v>
      </c>
      <c r="BB490" s="149" t="e">
        <v>#REF!</v>
      </c>
      <c r="BC490" s="127" t="e">
        <v>#REF!</v>
      </c>
      <c r="BD490" s="3" t="e">
        <v>#REF!</v>
      </c>
      <c r="BE490" s="3" t="e">
        <v>#REF!</v>
      </c>
    </row>
    <row r="491" spans="1:57" ht="12.75" customHeight="1">
      <c r="A491" s="24"/>
      <c r="B491" s="237"/>
      <c r="C491" s="61" t="s">
        <v>169</v>
      </c>
      <c r="D491" s="17"/>
      <c r="E491" s="13"/>
      <c r="F491" s="13"/>
      <c r="G491" s="13"/>
      <c r="H491" s="13"/>
      <c r="I491" s="13"/>
      <c r="J491" s="13"/>
      <c r="K491" s="13"/>
      <c r="L491" s="162"/>
      <c r="M491" s="13"/>
      <c r="N491" s="161"/>
      <c r="O491" s="13"/>
      <c r="P491" s="13"/>
      <c r="Q491" s="213"/>
      <c r="R491" s="3">
        <f t="shared" si="33"/>
        <v>0</v>
      </c>
      <c r="BA491" s="84" t="e">
        <v>#REF!</v>
      </c>
      <c r="BB491" s="149" t="e">
        <v>#REF!</v>
      </c>
      <c r="BC491" s="61" t="e">
        <v>#REF!</v>
      </c>
      <c r="BD491" s="3" t="e">
        <v>#REF!</v>
      </c>
      <c r="BE491" s="3" t="e">
        <v>#REF!</v>
      </c>
    </row>
    <row r="492" spans="1:57" ht="12.75" customHeight="1" thickBot="1">
      <c r="A492" s="24"/>
      <c r="B492" s="237"/>
      <c r="C492" s="127" t="s">
        <v>170</v>
      </c>
      <c r="D492" s="31"/>
      <c r="E492" s="32"/>
      <c r="F492" s="32"/>
      <c r="G492" s="32"/>
      <c r="H492" s="32"/>
      <c r="I492" s="32"/>
      <c r="J492" s="32"/>
      <c r="K492" s="32"/>
      <c r="L492" s="32"/>
      <c r="M492" s="32"/>
      <c r="N492" s="15"/>
      <c r="O492" s="13"/>
      <c r="P492" s="13"/>
      <c r="Q492" s="213"/>
      <c r="R492" s="3">
        <f t="shared" si="33"/>
        <v>0</v>
      </c>
      <c r="BA492" s="84" t="e">
        <v>#REF!</v>
      </c>
      <c r="BB492" s="149" t="e">
        <v>#REF!</v>
      </c>
      <c r="BC492" s="127" t="e">
        <v>#REF!</v>
      </c>
      <c r="BD492" s="3" t="e">
        <v>#REF!</v>
      </c>
      <c r="BE492" s="3" t="e">
        <v>#REF!</v>
      </c>
    </row>
    <row r="493" spans="1:57" ht="12.75" customHeight="1">
      <c r="A493" s="24"/>
      <c r="B493" s="237"/>
      <c r="C493" s="61" t="s">
        <v>171</v>
      </c>
      <c r="D493" s="17"/>
      <c r="E493" s="13"/>
      <c r="F493" s="13"/>
      <c r="G493" s="13"/>
      <c r="H493" s="13"/>
      <c r="I493" s="13"/>
      <c r="J493" s="13"/>
      <c r="K493" s="13"/>
      <c r="L493" s="162"/>
      <c r="M493" s="13"/>
      <c r="N493" s="161"/>
      <c r="O493" s="13"/>
      <c r="P493" s="13"/>
      <c r="Q493" s="213"/>
      <c r="R493" s="3">
        <f t="shared" si="33"/>
        <v>0</v>
      </c>
      <c r="BA493" s="84" t="e">
        <v>#REF!</v>
      </c>
      <c r="BB493" s="149" t="e">
        <v>#REF!</v>
      </c>
      <c r="BC493" s="61" t="e">
        <v>#REF!</v>
      </c>
      <c r="BD493" s="3" t="e">
        <v>#REF!</v>
      </c>
      <c r="BE493" s="3" t="e">
        <v>#REF!</v>
      </c>
    </row>
    <row r="494" spans="1:57" ht="12.75" customHeight="1" thickBot="1">
      <c r="A494" s="24"/>
      <c r="B494" s="237"/>
      <c r="C494" s="127" t="s">
        <v>172</v>
      </c>
      <c r="D494" s="31"/>
      <c r="E494" s="32"/>
      <c r="F494" s="32"/>
      <c r="G494" s="32"/>
      <c r="H494" s="32"/>
      <c r="I494" s="32"/>
      <c r="J494" s="32"/>
      <c r="K494" s="32"/>
      <c r="L494" s="32"/>
      <c r="M494" s="32"/>
      <c r="N494" s="15"/>
      <c r="O494" s="13"/>
      <c r="P494" s="13"/>
      <c r="Q494" s="213"/>
      <c r="R494" s="3">
        <f t="shared" si="33"/>
        <v>0</v>
      </c>
      <c r="BA494" s="84" t="e">
        <v>#REF!</v>
      </c>
      <c r="BB494" s="149" t="e">
        <v>#REF!</v>
      </c>
      <c r="BC494" s="127" t="e">
        <v>#REF!</v>
      </c>
      <c r="BD494" s="3" t="e">
        <v>#REF!</v>
      </c>
      <c r="BE494" s="3" t="e">
        <v>#REF!</v>
      </c>
    </row>
    <row r="495" spans="1:57" ht="12.75" customHeight="1" thickBot="1">
      <c r="A495" s="24"/>
      <c r="B495" s="237"/>
      <c r="C495" s="62" t="s">
        <v>173</v>
      </c>
      <c r="D495" s="22"/>
      <c r="E495" s="23"/>
      <c r="F495" s="23"/>
      <c r="G495" s="23"/>
      <c r="H495" s="23"/>
      <c r="I495" s="23"/>
      <c r="J495" s="23"/>
      <c r="K495" s="23"/>
      <c r="L495" s="90"/>
      <c r="M495" s="23"/>
      <c r="N495" s="15"/>
      <c r="O495" s="13"/>
      <c r="P495" s="13"/>
      <c r="Q495" s="213"/>
      <c r="R495" s="3">
        <f t="shared" si="33"/>
        <v>0</v>
      </c>
      <c r="BA495" s="84" t="e">
        <v>#REF!</v>
      </c>
      <c r="BB495" s="149" t="e">
        <v>#REF!</v>
      </c>
      <c r="BC495" s="62" t="e">
        <v>#REF!</v>
      </c>
      <c r="BD495" s="3" t="e">
        <v>#REF!</v>
      </c>
      <c r="BE495" s="3" t="e">
        <v>#REF!</v>
      </c>
    </row>
    <row r="496" spans="1:57" ht="12.75" customHeight="1">
      <c r="A496" s="24"/>
      <c r="B496" s="237"/>
      <c r="C496" s="63" t="s">
        <v>174</v>
      </c>
      <c r="D496" s="64"/>
      <c r="E496" s="65">
        <f>SUM(E484+E486+E488+E490+E492+E494)</f>
        <v>0</v>
      </c>
      <c r="F496" s="214"/>
      <c r="G496" s="214"/>
      <c r="H496" s="214"/>
      <c r="I496" s="214"/>
      <c r="J496" s="214"/>
      <c r="K496" s="214"/>
      <c r="L496" s="255"/>
      <c r="M496" s="214"/>
      <c r="N496" s="224"/>
      <c r="O496" s="219"/>
      <c r="P496" s="219"/>
      <c r="Q496" s="221"/>
      <c r="R496" s="3">
        <f t="shared" si="33"/>
        <v>0</v>
      </c>
      <c r="BA496" s="84" t="e">
        <v>#REF!</v>
      </c>
      <c r="BB496" s="149" t="e">
        <v>#REF!</v>
      </c>
      <c r="BC496" s="63" t="e">
        <v>#REF!</v>
      </c>
      <c r="BD496" s="3" t="e">
        <v>#REF!</v>
      </c>
      <c r="BE496" s="3" t="e">
        <v>#REF!</v>
      </c>
    </row>
    <row r="497" spans="1:57" ht="12.75" customHeight="1">
      <c r="A497" s="24"/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BA497" s="40" t="e">
        <v>#REF!</v>
      </c>
      <c r="BB497" s="40" t="e">
        <v>#REF!</v>
      </c>
      <c r="BC497" s="40" t="e">
        <v>#REF!</v>
      </c>
      <c r="BD497" s="3" t="e">
        <v>#REF!</v>
      </c>
      <c r="BE497" s="3" t="e">
        <v>#REF!</v>
      </c>
    </row>
    <row r="498" spans="1:57" ht="12.75" customHeight="1">
      <c r="A498" s="24"/>
      <c r="B498" s="40"/>
      <c r="C498" s="40"/>
      <c r="D498" s="26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BA498" s="40" t="e">
        <v>#REF!</v>
      </c>
      <c r="BB498" s="40" t="e">
        <v>#REF!</v>
      </c>
      <c r="BC498" s="40" t="e">
        <v>#REF!</v>
      </c>
      <c r="BD498" s="3" t="e">
        <v>#REF!</v>
      </c>
      <c r="BE498" s="3" t="e">
        <v>#REF!</v>
      </c>
    </row>
    <row r="499" spans="1:57" ht="12.75" customHeight="1">
      <c r="A499" s="24"/>
      <c r="C499" s="344" t="s">
        <v>217</v>
      </c>
      <c r="D499" s="344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BA499" s="3" t="e">
        <v>#REF!</v>
      </c>
      <c r="BB499" s="3" t="e">
        <v>#REF!</v>
      </c>
      <c r="BC499" s="153" t="e">
        <v>#REF!</v>
      </c>
      <c r="BD499" s="3" t="e">
        <v>#REF!</v>
      </c>
      <c r="BE499" s="3" t="e">
        <v>#REF!</v>
      </c>
    </row>
    <row r="500" spans="1:57" ht="12.75" customHeight="1" thickBot="1">
      <c r="A500" s="24"/>
      <c r="C500" s="19" t="s">
        <v>218</v>
      </c>
      <c r="D500" s="42" t="s">
        <v>59</v>
      </c>
      <c r="E500" s="43"/>
      <c r="F500" s="42"/>
      <c r="G500" s="42"/>
      <c r="H500" s="26"/>
      <c r="I500" s="26"/>
      <c r="J500" s="26"/>
      <c r="K500" s="26"/>
      <c r="L500" s="70"/>
      <c r="M500" s="70"/>
      <c r="N500" s="26"/>
      <c r="O500" s="26"/>
      <c r="P500" s="26"/>
      <c r="Q500" s="26"/>
      <c r="BA500" s="3" t="e">
        <v>#REF!</v>
      </c>
      <c r="BB500" s="3" t="e">
        <v>#REF!</v>
      </c>
      <c r="BC500" s="19" t="e">
        <v>#REF!</v>
      </c>
      <c r="BD500" s="3" t="e">
        <v>#REF!</v>
      </c>
      <c r="BE500" s="3" t="e">
        <v>#REF!</v>
      </c>
    </row>
    <row r="501" spans="1:57" ht="12.75" customHeight="1">
      <c r="A501" s="24"/>
      <c r="C501" s="75" t="s">
        <v>219</v>
      </c>
      <c r="D501" s="256"/>
      <c r="E501" s="26"/>
      <c r="F501" s="26"/>
      <c r="G501" s="26"/>
      <c r="H501" s="26"/>
      <c r="I501" s="26"/>
      <c r="J501" s="26"/>
      <c r="K501" s="26"/>
      <c r="L501" s="70"/>
      <c r="M501" s="70"/>
      <c r="N501" s="26"/>
      <c r="O501" s="26"/>
      <c r="P501" s="26"/>
      <c r="Q501" s="26"/>
      <c r="BA501" s="3" t="e">
        <v>#REF!</v>
      </c>
      <c r="BB501" s="3" t="e">
        <v>#REF!</v>
      </c>
      <c r="BC501" s="75" t="e">
        <v>#REF!</v>
      </c>
      <c r="BD501" s="3" t="e">
        <v>#REF!</v>
      </c>
      <c r="BE501" s="3" t="e">
        <v>#REF!</v>
      </c>
    </row>
    <row r="502" spans="1:57" ht="12.75" customHeight="1">
      <c r="A502" s="24"/>
      <c r="B502" s="237"/>
      <c r="C502" s="58" t="s">
        <v>220</v>
      </c>
      <c r="D502" s="59"/>
      <c r="E502" s="60">
        <v>14004</v>
      </c>
      <c r="F502" s="60"/>
      <c r="G502" s="60"/>
      <c r="H502" s="60"/>
      <c r="I502" s="60"/>
      <c r="J502" s="60"/>
      <c r="K502" s="60"/>
      <c r="L502" s="162"/>
      <c r="M502" s="13"/>
      <c r="N502" s="161"/>
      <c r="O502" s="13"/>
      <c r="P502" s="13"/>
      <c r="Q502" s="213"/>
      <c r="BA502" s="84" t="e">
        <v>#REF!</v>
      </c>
      <c r="BB502" s="149" t="e">
        <v>#REF!</v>
      </c>
      <c r="BC502" s="58" t="e">
        <v>#REF!</v>
      </c>
      <c r="BD502" s="3" t="e">
        <v>#REF!</v>
      </c>
      <c r="BE502" s="3" t="e">
        <v>#REF!</v>
      </c>
    </row>
    <row r="503" spans="1:57" ht="12.75" customHeight="1">
      <c r="A503" s="24"/>
      <c r="B503" s="237"/>
      <c r="C503" s="58" t="s">
        <v>221</v>
      </c>
      <c r="D503" s="17"/>
      <c r="E503" s="13"/>
      <c r="F503" s="13"/>
      <c r="G503" s="13"/>
      <c r="H503" s="13"/>
      <c r="I503" s="13"/>
      <c r="J503" s="13"/>
      <c r="K503" s="13"/>
      <c r="L503" s="162"/>
      <c r="M503" s="13"/>
      <c r="N503" s="161"/>
      <c r="O503" s="13"/>
      <c r="P503" s="13"/>
      <c r="Q503" s="213"/>
      <c r="BA503" s="84" t="e">
        <v>#REF!</v>
      </c>
      <c r="BB503" s="149" t="e">
        <v>#REF!</v>
      </c>
      <c r="BC503" s="61" t="e">
        <v>#REF!</v>
      </c>
      <c r="BD503" s="3" t="e">
        <v>#REF!</v>
      </c>
      <c r="BE503" s="3" t="e">
        <v>#REF!</v>
      </c>
    </row>
    <row r="504" spans="1:57" ht="12.75" customHeight="1">
      <c r="A504" s="24"/>
      <c r="B504" s="237"/>
      <c r="C504" s="58" t="s">
        <v>222</v>
      </c>
      <c r="D504" s="17"/>
      <c r="E504" s="13">
        <v>14004</v>
      </c>
      <c r="F504" s="13"/>
      <c r="G504" s="13"/>
      <c r="H504" s="13"/>
      <c r="I504" s="13"/>
      <c r="J504" s="13"/>
      <c r="K504" s="13"/>
      <c r="L504" s="162"/>
      <c r="M504" s="13"/>
      <c r="N504" s="161"/>
      <c r="O504" s="13"/>
      <c r="P504" s="13"/>
      <c r="Q504" s="213"/>
      <c r="BA504" s="84" t="e">
        <v>#REF!</v>
      </c>
      <c r="BB504" s="149" t="e">
        <v>#REF!</v>
      </c>
      <c r="BC504" s="61" t="e">
        <v>#REF!</v>
      </c>
      <c r="BD504" s="3" t="e">
        <v>#REF!</v>
      </c>
      <c r="BE504" s="3" t="e">
        <v>#REF!</v>
      </c>
    </row>
    <row r="505" spans="1:57" ht="12.75" customHeight="1">
      <c r="A505" s="24"/>
      <c r="B505" s="237"/>
      <c r="C505" s="58" t="s">
        <v>223</v>
      </c>
      <c r="D505" s="17"/>
      <c r="E505" s="13">
        <v>10</v>
      </c>
      <c r="F505" s="13"/>
      <c r="G505" s="13"/>
      <c r="H505" s="13"/>
      <c r="I505" s="13"/>
      <c r="J505" s="13"/>
      <c r="K505" s="13"/>
      <c r="L505" s="162"/>
      <c r="M505" s="13"/>
      <c r="N505" s="161"/>
      <c r="O505" s="13"/>
      <c r="P505" s="13"/>
      <c r="Q505" s="213"/>
      <c r="BA505" s="84" t="e">
        <v>#REF!</v>
      </c>
      <c r="BB505" s="149" t="e">
        <v>#REF!</v>
      </c>
      <c r="BC505" s="61" t="e">
        <v>#REF!</v>
      </c>
      <c r="BD505" s="3" t="e">
        <v>#REF!</v>
      </c>
      <c r="BE505" s="3" t="e">
        <v>#REF!</v>
      </c>
    </row>
    <row r="506" spans="1:57" ht="12.75" customHeight="1">
      <c r="A506" s="24"/>
      <c r="B506" s="237"/>
      <c r="C506" s="58" t="s">
        <v>224</v>
      </c>
      <c r="D506" s="17" t="s">
        <v>225</v>
      </c>
      <c r="E506" s="13">
        <v>1</v>
      </c>
      <c r="F506" s="13"/>
      <c r="G506" s="13"/>
      <c r="H506" s="13"/>
      <c r="I506" s="13"/>
      <c r="J506" s="13"/>
      <c r="K506" s="13"/>
      <c r="L506" s="162"/>
      <c r="M506" s="13"/>
      <c r="N506" s="161"/>
      <c r="O506" s="13"/>
      <c r="P506" s="13"/>
      <c r="Q506" s="213"/>
      <c r="BA506" s="84" t="e">
        <v>#REF!</v>
      </c>
      <c r="BB506" s="149" t="e">
        <v>#REF!</v>
      </c>
      <c r="BC506" s="61" t="e">
        <v>#REF!</v>
      </c>
      <c r="BD506" s="3" t="e">
        <v>#REF!</v>
      </c>
      <c r="BE506" s="3" t="e">
        <v>#REF!</v>
      </c>
    </row>
    <row r="507" spans="1:57" ht="12.75" customHeight="1">
      <c r="A507" s="24"/>
      <c r="B507" s="237"/>
      <c r="C507" s="58" t="s">
        <v>226</v>
      </c>
      <c r="D507" s="346" t="s">
        <v>227</v>
      </c>
      <c r="E507" s="13">
        <v>1</v>
      </c>
      <c r="F507" s="13"/>
      <c r="G507" s="13"/>
      <c r="H507" s="13"/>
      <c r="I507" s="13"/>
      <c r="J507" s="13"/>
      <c r="K507" s="13"/>
      <c r="L507" s="162"/>
      <c r="M507" s="13"/>
      <c r="N507" s="161"/>
      <c r="O507" s="13"/>
      <c r="P507" s="13"/>
      <c r="Q507" s="213"/>
      <c r="BA507" s="84" t="e">
        <v>#REF!</v>
      </c>
      <c r="BB507" s="149" t="e">
        <v>#REF!</v>
      </c>
      <c r="BC507" s="365" t="e">
        <v>#REF!</v>
      </c>
      <c r="BD507" s="3" t="e">
        <v>#REF!</v>
      </c>
      <c r="BE507" s="3" t="e">
        <v>#REF!</v>
      </c>
    </row>
    <row r="508" spans="1:57" ht="12.75" customHeight="1">
      <c r="A508" s="24"/>
      <c r="B508" s="237"/>
      <c r="C508" s="58"/>
      <c r="D508" s="347"/>
      <c r="E508" s="13"/>
      <c r="F508" s="219"/>
      <c r="G508" s="219"/>
      <c r="H508" s="219"/>
      <c r="I508" s="219"/>
      <c r="J508" s="219"/>
      <c r="K508" s="219"/>
      <c r="L508" s="218"/>
      <c r="M508" s="219"/>
      <c r="N508" s="220"/>
      <c r="O508" s="219"/>
      <c r="P508" s="219"/>
      <c r="Q508" s="221"/>
      <c r="BA508" s="84" t="e">
        <v>#REF!</v>
      </c>
      <c r="BB508" s="149" t="e">
        <v>#REF!</v>
      </c>
      <c r="BC508" s="366" t="e">
        <v>#REF!</v>
      </c>
      <c r="BD508" s="3" t="e">
        <v>#REF!</v>
      </c>
      <c r="BE508" s="3" t="e">
        <v>#REF!</v>
      </c>
    </row>
    <row r="509" spans="1:57" ht="12.75" customHeight="1" thickBot="1">
      <c r="A509" s="24"/>
      <c r="B509" s="237"/>
      <c r="C509" s="58"/>
      <c r="D509" s="72"/>
      <c r="E509" s="72"/>
      <c r="F509" s="304"/>
      <c r="G509" s="304"/>
      <c r="H509" s="304"/>
      <c r="I509" s="304"/>
      <c r="J509" s="304"/>
      <c r="K509" s="304"/>
      <c r="L509" s="90"/>
      <c r="M509" s="304"/>
      <c r="N509" s="220"/>
      <c r="O509" s="219"/>
      <c r="P509" s="219"/>
      <c r="Q509" s="305"/>
      <c r="BA509" s="84" t="e">
        <v>#REF!</v>
      </c>
      <c r="BB509" s="149" t="e">
        <v>#REF!</v>
      </c>
      <c r="BC509" s="118" t="e">
        <v>#REF!</v>
      </c>
      <c r="BD509" s="3" t="e">
        <v>#REF!</v>
      </c>
      <c r="BE509" s="3" t="e">
        <v>#REF!</v>
      </c>
    </row>
    <row r="510" spans="1:57" ht="12.75" customHeight="1">
      <c r="A510" s="24"/>
      <c r="B510" s="237"/>
      <c r="C510" s="58" t="s">
        <v>228</v>
      </c>
      <c r="D510" s="77"/>
      <c r="E510" s="66">
        <v>22.55</v>
      </c>
      <c r="F510" s="219"/>
      <c r="G510" s="219"/>
      <c r="H510" s="219"/>
      <c r="I510" s="219"/>
      <c r="J510" s="219"/>
      <c r="K510" s="219"/>
      <c r="L510" s="218"/>
      <c r="M510" s="219"/>
      <c r="N510" s="220"/>
      <c r="O510" s="219"/>
      <c r="P510" s="219"/>
      <c r="Q510" s="221"/>
      <c r="BA510" s="84" t="e">
        <v>#REF!</v>
      </c>
      <c r="BB510" s="149" t="e">
        <v>#REF!</v>
      </c>
      <c r="BC510" s="76" t="e">
        <v>#REF!</v>
      </c>
      <c r="BD510" s="3" t="e">
        <v>#REF!</v>
      </c>
      <c r="BE510" s="3" t="e">
        <v>#REF!</v>
      </c>
    </row>
    <row r="511" spans="1:57" ht="12.75" customHeight="1">
      <c r="A511" s="24"/>
      <c r="B511" s="40"/>
      <c r="C511" s="40"/>
      <c r="D511" s="256"/>
      <c r="E511" s="256"/>
      <c r="L511" s="4"/>
      <c r="M511" s="4"/>
      <c r="BA511" s="40" t="e">
        <v>#REF!</v>
      </c>
      <c r="BB511" s="40" t="e">
        <v>#REF!</v>
      </c>
      <c r="BC511" s="40" t="e">
        <v>#REF!</v>
      </c>
      <c r="BD511" s="3" t="e">
        <v>#REF!</v>
      </c>
      <c r="BE511" s="3" t="e">
        <v>#REF!</v>
      </c>
    </row>
    <row r="512" spans="1:57" ht="12.75" customHeight="1">
      <c r="A512" s="24"/>
      <c r="B512" s="40"/>
      <c r="C512" s="40"/>
      <c r="D512" s="256"/>
      <c r="E512" s="256"/>
      <c r="L512" s="4"/>
      <c r="M512" s="4"/>
      <c r="BA512" s="40" t="e">
        <v>#REF!</v>
      </c>
      <c r="BB512" s="40" t="e">
        <v>#REF!</v>
      </c>
      <c r="BC512" s="40" t="e">
        <v>#REF!</v>
      </c>
      <c r="BD512" s="3" t="e">
        <v>#REF!</v>
      </c>
      <c r="BE512" s="3" t="e">
        <v>#REF!</v>
      </c>
    </row>
    <row r="513" spans="1:57" ht="12.75" customHeight="1">
      <c r="A513" s="24"/>
      <c r="B513" s="40"/>
      <c r="C513" s="75" t="s">
        <v>229</v>
      </c>
      <c r="D513" s="256"/>
      <c r="E513" s="256"/>
      <c r="L513" s="4"/>
      <c r="M513" s="4"/>
      <c r="BA513" s="84" t="e">
        <v>#REF!</v>
      </c>
      <c r="BB513" s="149" t="e">
        <v>#REF!</v>
      </c>
      <c r="BC513" s="75" t="e">
        <v>#REF!</v>
      </c>
      <c r="BD513" s="3" t="e">
        <v>#REF!</v>
      </c>
      <c r="BE513" s="3" t="e">
        <v>#REF!</v>
      </c>
    </row>
    <row r="514" spans="1:57" ht="12.75" customHeight="1">
      <c r="A514" s="24"/>
      <c r="B514" s="237"/>
      <c r="C514" s="58" t="s">
        <v>230</v>
      </c>
      <c r="D514" s="59"/>
      <c r="E514" s="128">
        <v>1</v>
      </c>
      <c r="F514" s="128"/>
      <c r="G514" s="128"/>
      <c r="H514" s="128"/>
      <c r="I514" s="128"/>
      <c r="J514" s="128"/>
      <c r="K514" s="128"/>
      <c r="L514" s="162"/>
      <c r="M514" s="13"/>
      <c r="N514" s="161"/>
      <c r="O514" s="13"/>
      <c r="P514" s="13"/>
      <c r="Q514" s="213"/>
      <c r="BA514" s="84" t="e">
        <v>#REF!</v>
      </c>
      <c r="BB514" s="149" t="e">
        <v>#REF!</v>
      </c>
      <c r="BC514" s="58" t="e">
        <v>#REF!</v>
      </c>
      <c r="BD514" s="3" t="e">
        <v>#REF!</v>
      </c>
      <c r="BE514" s="3" t="e">
        <v>#REF!</v>
      </c>
    </row>
    <row r="515" spans="1:57" ht="12.75" customHeight="1">
      <c r="A515" s="24"/>
      <c r="B515" s="237"/>
      <c r="C515" s="61" t="s">
        <v>231</v>
      </c>
      <c r="D515" s="72"/>
      <c r="E515" s="44">
        <v>100</v>
      </c>
      <c r="F515" s="44"/>
      <c r="G515" s="44"/>
      <c r="H515" s="44"/>
      <c r="I515" s="44"/>
      <c r="J515" s="44"/>
      <c r="K515" s="44"/>
      <c r="L515" s="162"/>
      <c r="M515" s="13"/>
      <c r="N515" s="161"/>
      <c r="O515" s="13"/>
      <c r="P515" s="13"/>
      <c r="Q515" s="213"/>
      <c r="BA515" s="84" t="e">
        <v>#REF!</v>
      </c>
      <c r="BB515" s="149" t="e">
        <v>#REF!</v>
      </c>
      <c r="BC515" s="61" t="e">
        <v>#REF!</v>
      </c>
      <c r="BD515" s="3" t="e">
        <v>#REF!</v>
      </c>
      <c r="BE515" s="3" t="e">
        <v>#REF!</v>
      </c>
    </row>
    <row r="516" spans="1:57" ht="12.75" customHeight="1">
      <c r="A516" s="24"/>
      <c r="B516" s="237"/>
      <c r="C516" s="61" t="s">
        <v>232</v>
      </c>
      <c r="D516" s="17"/>
      <c r="E516" s="13">
        <v>1</v>
      </c>
      <c r="F516" s="13"/>
      <c r="G516" s="13"/>
      <c r="H516" s="13"/>
      <c r="I516" s="13"/>
      <c r="J516" s="13"/>
      <c r="K516" s="13"/>
      <c r="L516" s="162"/>
      <c r="M516" s="13"/>
      <c r="N516" s="161"/>
      <c r="O516" s="13"/>
      <c r="P516" s="13"/>
      <c r="Q516" s="213"/>
      <c r="BA516" s="84" t="e">
        <v>#REF!</v>
      </c>
      <c r="BB516" s="149" t="e">
        <v>#REF!</v>
      </c>
      <c r="BC516" s="61" t="e">
        <v>#REF!</v>
      </c>
      <c r="BD516" s="3" t="e">
        <v>#REF!</v>
      </c>
      <c r="BE516" s="3" t="e">
        <v>#REF!</v>
      </c>
    </row>
    <row r="517" spans="1:57" ht="12.75" customHeight="1">
      <c r="A517" s="24"/>
      <c r="B517" s="237"/>
      <c r="C517" s="76" t="s">
        <v>233</v>
      </c>
      <c r="D517" s="77"/>
      <c r="E517" s="66">
        <v>100</v>
      </c>
      <c r="F517" s="219"/>
      <c r="G517" s="219"/>
      <c r="H517" s="219"/>
      <c r="I517" s="219"/>
      <c r="J517" s="219"/>
      <c r="K517" s="219"/>
      <c r="L517" s="218"/>
      <c r="M517" s="219"/>
      <c r="N517" s="220"/>
      <c r="O517" s="219"/>
      <c r="P517" s="219"/>
      <c r="Q517" s="221"/>
      <c r="BA517" s="84" t="e">
        <v>#REF!</v>
      </c>
      <c r="BB517" s="149" t="e">
        <v>#REF!</v>
      </c>
      <c r="BC517" s="76" t="e">
        <v>#REF!</v>
      </c>
      <c r="BD517" s="3" t="e">
        <v>#REF!</v>
      </c>
      <c r="BE517" s="3" t="e">
        <v>#REF!</v>
      </c>
    </row>
    <row r="518" spans="1:57" ht="12.75" customHeight="1">
      <c r="A518" s="24"/>
      <c r="C518" s="72"/>
      <c r="D518" s="72"/>
      <c r="E518" s="72"/>
      <c r="F518" s="72"/>
      <c r="G518" s="72"/>
      <c r="H518" s="72"/>
      <c r="I518" s="72"/>
      <c r="J518" s="72"/>
      <c r="K518" s="72"/>
      <c r="L518" s="89"/>
      <c r="M518" s="89"/>
      <c r="N518" s="72"/>
      <c r="O518" s="72"/>
      <c r="P518" s="72"/>
      <c r="BA518" s="3" t="e">
        <v>#REF!</v>
      </c>
      <c r="BB518" s="3" t="e">
        <v>#REF!</v>
      </c>
      <c r="BC518" s="72" t="e">
        <v>#REF!</v>
      </c>
      <c r="BD518" s="3" t="e">
        <v>#REF!</v>
      </c>
      <c r="BE518" s="3" t="e">
        <v>#REF!</v>
      </c>
    </row>
    <row r="519" spans="1:57" ht="12.75" customHeight="1">
      <c r="A519" s="24"/>
      <c r="C519" s="117" t="s">
        <v>234</v>
      </c>
      <c r="D519" s="72"/>
      <c r="E519" s="72"/>
      <c r="F519" s="72"/>
      <c r="G519" s="72"/>
      <c r="H519" s="72"/>
      <c r="I519" s="72"/>
      <c r="J519" s="72"/>
      <c r="K519" s="72"/>
      <c r="L519" s="89"/>
      <c r="M519" s="89"/>
      <c r="N519" s="72"/>
      <c r="O519" s="72"/>
      <c r="P519" s="72"/>
      <c r="BA519" s="3" t="e">
        <v>#REF!</v>
      </c>
      <c r="BB519" s="3" t="e">
        <v>#REF!</v>
      </c>
      <c r="BC519" s="117" t="e">
        <v>#REF!</v>
      </c>
      <c r="BD519" s="3" t="e">
        <v>#REF!</v>
      </c>
      <c r="BE519" s="3" t="e">
        <v>#REF!</v>
      </c>
    </row>
    <row r="520" spans="1:57" ht="12.75" customHeight="1">
      <c r="A520" s="24"/>
      <c r="B520" s="237"/>
      <c r="C520" s="58" t="s">
        <v>190</v>
      </c>
      <c r="D520" s="129"/>
      <c r="E520" s="129"/>
      <c r="F520" s="129"/>
      <c r="G520" s="129"/>
      <c r="H520" s="129"/>
      <c r="I520" s="129"/>
      <c r="J520" s="129"/>
      <c r="K520" s="129"/>
      <c r="L520" s="162"/>
      <c r="M520" s="13"/>
      <c r="N520" s="161"/>
      <c r="O520" s="13"/>
      <c r="P520" s="13"/>
      <c r="Q520" s="213"/>
      <c r="BA520" s="84" t="e">
        <v>#REF!</v>
      </c>
      <c r="BB520" s="149" t="e">
        <v>#REF!</v>
      </c>
      <c r="BC520" s="58" t="e">
        <v>#REF!</v>
      </c>
      <c r="BD520" s="3" t="e">
        <v>#REF!</v>
      </c>
      <c r="BE520" s="3" t="e">
        <v>#REF!</v>
      </c>
    </row>
    <row r="521" spans="1:57" ht="12.75" customHeight="1">
      <c r="A521" s="24"/>
      <c r="B521" s="237"/>
      <c r="C521" s="61" t="s">
        <v>190</v>
      </c>
      <c r="D521" s="72"/>
      <c r="E521" s="72"/>
      <c r="F521" s="72"/>
      <c r="G521" s="72"/>
      <c r="H521" s="72"/>
      <c r="I521" s="72"/>
      <c r="J521" s="72"/>
      <c r="K521" s="72"/>
      <c r="L521" s="162"/>
      <c r="M521" s="13"/>
      <c r="N521" s="161"/>
      <c r="O521" s="13"/>
      <c r="P521" s="13"/>
      <c r="Q521" s="213"/>
      <c r="BA521" s="84" t="e">
        <v>#REF!</v>
      </c>
      <c r="BB521" s="149" t="e">
        <v>#REF!</v>
      </c>
      <c r="BC521" s="61" t="e">
        <v>#REF!</v>
      </c>
      <c r="BD521" s="3" t="e">
        <v>#REF!</v>
      </c>
      <c r="BE521" s="3" t="e">
        <v>#REF!</v>
      </c>
    </row>
    <row r="522" spans="1:57" ht="12.75" customHeight="1">
      <c r="A522" s="24"/>
      <c r="B522" s="237"/>
      <c r="C522" s="61" t="s">
        <v>190</v>
      </c>
      <c r="D522" s="72"/>
      <c r="E522" s="72"/>
      <c r="F522" s="72"/>
      <c r="G522" s="72"/>
      <c r="H522" s="72"/>
      <c r="I522" s="72"/>
      <c r="J522" s="72"/>
      <c r="K522" s="72"/>
      <c r="L522" s="162"/>
      <c r="M522" s="13"/>
      <c r="N522" s="161"/>
      <c r="O522" s="13"/>
      <c r="P522" s="13"/>
      <c r="Q522" s="213"/>
      <c r="BA522" s="84" t="e">
        <v>#REF!</v>
      </c>
      <c r="BB522" s="149" t="e">
        <v>#REF!</v>
      </c>
      <c r="BC522" s="61" t="e">
        <v>#REF!</v>
      </c>
      <c r="BD522" s="3" t="e">
        <v>#REF!</v>
      </c>
      <c r="BE522" s="3" t="e">
        <v>#REF!</v>
      </c>
    </row>
    <row r="523" spans="1:57" ht="12.75" customHeight="1">
      <c r="A523" s="24"/>
      <c r="B523" s="237"/>
      <c r="C523" s="61" t="s">
        <v>190</v>
      </c>
      <c r="D523" s="72"/>
      <c r="E523" s="72"/>
      <c r="F523" s="72"/>
      <c r="G523" s="72"/>
      <c r="H523" s="72"/>
      <c r="I523" s="72"/>
      <c r="J523" s="72"/>
      <c r="K523" s="72"/>
      <c r="L523" s="162"/>
      <c r="M523" s="13"/>
      <c r="N523" s="161"/>
      <c r="O523" s="13"/>
      <c r="P523" s="13"/>
      <c r="Q523" s="213"/>
      <c r="BA523" s="84" t="e">
        <v>#REF!</v>
      </c>
      <c r="BB523" s="149" t="e">
        <v>#REF!</v>
      </c>
      <c r="BC523" s="61" t="e">
        <v>#REF!</v>
      </c>
      <c r="BD523" s="3" t="e">
        <v>#REF!</v>
      </c>
      <c r="BE523" s="3" t="e">
        <v>#REF!</v>
      </c>
    </row>
    <row r="524" spans="1:57" ht="12.75" customHeight="1">
      <c r="A524" s="24"/>
      <c r="B524" s="237"/>
      <c r="C524" s="61" t="s">
        <v>190</v>
      </c>
      <c r="D524" s="72"/>
      <c r="E524" s="72"/>
      <c r="F524" s="72"/>
      <c r="G524" s="72"/>
      <c r="H524" s="72"/>
      <c r="I524" s="72"/>
      <c r="J524" s="72"/>
      <c r="K524" s="72"/>
      <c r="L524" s="162"/>
      <c r="M524" s="13"/>
      <c r="N524" s="161"/>
      <c r="O524" s="13"/>
      <c r="P524" s="13"/>
      <c r="Q524" s="213"/>
      <c r="BA524" s="84" t="e">
        <v>#REF!</v>
      </c>
      <c r="BB524" s="149" t="e">
        <v>#REF!</v>
      </c>
      <c r="BC524" s="61" t="e">
        <v>#REF!</v>
      </c>
      <c r="BD524" s="3" t="e">
        <v>#REF!</v>
      </c>
      <c r="BE524" s="3" t="e">
        <v>#REF!</v>
      </c>
    </row>
    <row r="525" spans="1:57" ht="12.75" customHeight="1">
      <c r="A525" s="24"/>
      <c r="B525" s="237"/>
      <c r="C525" s="61" t="s">
        <v>190</v>
      </c>
      <c r="D525" s="72"/>
      <c r="E525" s="72"/>
      <c r="F525" s="72"/>
      <c r="G525" s="72"/>
      <c r="H525" s="72"/>
      <c r="I525" s="72"/>
      <c r="J525" s="72"/>
      <c r="K525" s="72"/>
      <c r="L525" s="162"/>
      <c r="M525" s="13"/>
      <c r="N525" s="161"/>
      <c r="O525" s="13"/>
      <c r="P525" s="13"/>
      <c r="Q525" s="213"/>
      <c r="BA525" s="84" t="e">
        <v>#REF!</v>
      </c>
      <c r="BB525" s="149" t="e">
        <v>#REF!</v>
      </c>
      <c r="BC525" s="61" t="e">
        <v>#REF!</v>
      </c>
      <c r="BD525" s="3" t="e">
        <v>#REF!</v>
      </c>
      <c r="BE525" s="3" t="e">
        <v>#REF!</v>
      </c>
    </row>
    <row r="526" spans="1:57" ht="12.75" customHeight="1">
      <c r="A526" s="24"/>
      <c r="B526" s="237"/>
      <c r="C526" s="61" t="s">
        <v>190</v>
      </c>
      <c r="D526" s="72"/>
      <c r="E526" s="72"/>
      <c r="F526" s="72"/>
      <c r="G526" s="72"/>
      <c r="H526" s="72"/>
      <c r="I526" s="72"/>
      <c r="J526" s="72"/>
      <c r="K526" s="72"/>
      <c r="L526" s="162"/>
      <c r="M526" s="13"/>
      <c r="N526" s="161"/>
      <c r="O526" s="13"/>
      <c r="P526" s="13"/>
      <c r="Q526" s="213"/>
      <c r="BA526" s="84" t="e">
        <v>#REF!</v>
      </c>
      <c r="BB526" s="149" t="e">
        <v>#REF!</v>
      </c>
      <c r="BC526" s="61" t="e">
        <v>#REF!</v>
      </c>
      <c r="BD526" s="3" t="e">
        <v>#REF!</v>
      </c>
      <c r="BE526" s="3" t="e">
        <v>#REF!</v>
      </c>
    </row>
    <row r="527" spans="1:57" ht="12.75" customHeight="1">
      <c r="A527" s="24"/>
      <c r="B527" s="237"/>
      <c r="C527" s="61" t="s">
        <v>190</v>
      </c>
      <c r="D527" s="72"/>
      <c r="E527" s="72"/>
      <c r="F527" s="72"/>
      <c r="G527" s="72"/>
      <c r="H527" s="72"/>
      <c r="I527" s="72"/>
      <c r="J527" s="72"/>
      <c r="K527" s="72"/>
      <c r="L527" s="162"/>
      <c r="M527" s="13"/>
      <c r="N527" s="161"/>
      <c r="O527" s="13"/>
      <c r="P527" s="13"/>
      <c r="Q527" s="213"/>
      <c r="BA527" s="84" t="e">
        <v>#REF!</v>
      </c>
      <c r="BB527" s="149" t="e">
        <v>#REF!</v>
      </c>
      <c r="BC527" s="61" t="e">
        <v>#REF!</v>
      </c>
      <c r="BD527" s="3" t="e">
        <v>#REF!</v>
      </c>
      <c r="BE527" s="3" t="e">
        <v>#REF!</v>
      </c>
    </row>
    <row r="528" spans="1:57" ht="12.75" customHeight="1">
      <c r="A528" s="24"/>
      <c r="B528" s="237"/>
      <c r="C528" s="61" t="s">
        <v>190</v>
      </c>
      <c r="D528" s="72"/>
      <c r="E528" s="72"/>
      <c r="F528" s="72"/>
      <c r="G528" s="72"/>
      <c r="H528" s="72"/>
      <c r="I528" s="72"/>
      <c r="J528" s="72"/>
      <c r="K528" s="72"/>
      <c r="L528" s="162"/>
      <c r="M528" s="13"/>
      <c r="N528" s="161"/>
      <c r="O528" s="13"/>
      <c r="P528" s="13"/>
      <c r="Q528" s="213"/>
      <c r="BA528" s="84" t="e">
        <v>#REF!</v>
      </c>
      <c r="BB528" s="149" t="e">
        <v>#REF!</v>
      </c>
      <c r="BC528" s="61" t="e">
        <v>#REF!</v>
      </c>
      <c r="BD528" s="3" t="e">
        <v>#REF!</v>
      </c>
      <c r="BE528" s="3" t="e">
        <v>#REF!</v>
      </c>
    </row>
    <row r="529" spans="1:57" ht="12.75" customHeight="1">
      <c r="A529" s="24"/>
      <c r="B529" s="237"/>
      <c r="C529" s="61" t="s">
        <v>190</v>
      </c>
      <c r="D529" s="72"/>
      <c r="E529" s="72"/>
      <c r="F529" s="72"/>
      <c r="G529" s="72"/>
      <c r="H529" s="72"/>
      <c r="I529" s="72"/>
      <c r="J529" s="72"/>
      <c r="K529" s="72"/>
      <c r="L529" s="162"/>
      <c r="M529" s="13"/>
      <c r="N529" s="161"/>
      <c r="O529" s="13"/>
      <c r="P529" s="13"/>
      <c r="Q529" s="213"/>
      <c r="BA529" s="84" t="e">
        <v>#REF!</v>
      </c>
      <c r="BB529" s="149" t="e">
        <v>#REF!</v>
      </c>
      <c r="BC529" s="61" t="e">
        <v>#REF!</v>
      </c>
      <c r="BD529" s="3" t="e">
        <v>#REF!</v>
      </c>
      <c r="BE529" s="3" t="e">
        <v>#REF!</v>
      </c>
    </row>
    <row r="530" spans="1:57" ht="12.75" customHeight="1">
      <c r="A530" s="24"/>
      <c r="B530" s="237"/>
      <c r="C530" s="76" t="s">
        <v>190</v>
      </c>
      <c r="D530" s="348"/>
      <c r="E530" s="348"/>
      <c r="F530" s="211"/>
      <c r="G530" s="211"/>
      <c r="H530" s="211"/>
      <c r="I530" s="211"/>
      <c r="J530" s="211"/>
      <c r="K530" s="211"/>
      <c r="L530" s="218"/>
      <c r="M530" s="219"/>
      <c r="N530" s="220"/>
      <c r="O530" s="219"/>
      <c r="P530" s="219"/>
      <c r="Q530" s="221"/>
      <c r="BA530" s="84" t="e">
        <v>#REF!</v>
      </c>
      <c r="BB530" s="149" t="e">
        <v>#REF!</v>
      </c>
      <c r="BC530" s="76" t="e">
        <v>#REF!</v>
      </c>
      <c r="BD530" s="3" t="e">
        <v>#REF!</v>
      </c>
      <c r="BE530" s="3" t="e">
        <v>#REF!</v>
      </c>
    </row>
    <row r="531" spans="1:57" ht="12.75" customHeight="1">
      <c r="C531" s="40"/>
      <c r="D531" s="40"/>
      <c r="E531" s="40"/>
      <c r="L531" s="3"/>
      <c r="M531" s="3"/>
      <c r="BA531" s="3" t="e">
        <v>#REF!</v>
      </c>
      <c r="BB531" s="3" t="e">
        <v>#REF!</v>
      </c>
      <c r="BC531" s="40" t="e">
        <v>#REF!</v>
      </c>
      <c r="BD531" s="3" t="e">
        <v>#REF!</v>
      </c>
      <c r="BE531" s="3" t="e">
        <v>#REF!</v>
      </c>
    </row>
    <row r="532" spans="1:57" ht="12.75" customHeight="1">
      <c r="A532" s="26"/>
      <c r="B532" s="26"/>
      <c r="C532" s="75" t="s">
        <v>235</v>
      </c>
      <c r="D532" s="26"/>
      <c r="E532" s="26"/>
      <c r="F532" s="26"/>
      <c r="G532" s="26"/>
      <c r="H532" s="26"/>
      <c r="I532" s="26"/>
      <c r="J532" s="26"/>
      <c r="K532" s="26"/>
      <c r="L532" s="48"/>
      <c r="M532" s="48"/>
      <c r="N532" s="27"/>
      <c r="O532" s="27"/>
      <c r="P532" s="27"/>
      <c r="Q532" s="27"/>
      <c r="BA532" s="26" t="e">
        <v>#REF!</v>
      </c>
      <c r="BB532" s="26" t="e">
        <v>#REF!</v>
      </c>
      <c r="BC532" s="75" t="e">
        <v>#REF!</v>
      </c>
      <c r="BD532" s="3" t="e">
        <v>#REF!</v>
      </c>
      <c r="BE532" s="3" t="e">
        <v>#REF!</v>
      </c>
    </row>
    <row r="533" spans="1:57" ht="12.75" customHeight="1">
      <c r="A533" s="84" t="s">
        <v>16</v>
      </c>
      <c r="B533" s="237"/>
      <c r="C533" s="58" t="s">
        <v>236</v>
      </c>
      <c r="D533" s="59"/>
      <c r="E533" s="60">
        <v>0</v>
      </c>
      <c r="F533" s="60"/>
      <c r="G533" s="60"/>
      <c r="H533" s="60"/>
      <c r="I533" s="60"/>
      <c r="J533" s="60"/>
      <c r="K533" s="60"/>
      <c r="L533" s="162"/>
      <c r="M533" s="13"/>
      <c r="N533" s="161"/>
      <c r="O533" s="13"/>
      <c r="P533" s="13"/>
      <c r="Q533" s="213"/>
      <c r="BA533" s="84" t="e">
        <v>#REF!</v>
      </c>
      <c r="BB533" s="149" t="e">
        <v>#REF!</v>
      </c>
      <c r="BC533" s="58" t="e">
        <v>#REF!</v>
      </c>
      <c r="BD533" s="3" t="e">
        <v>#REF!</v>
      </c>
      <c r="BE533" s="3" t="e">
        <v>#REF!</v>
      </c>
    </row>
    <row r="534" spans="1:57" ht="12.75" customHeight="1">
      <c r="A534" s="84" t="s">
        <v>17</v>
      </c>
      <c r="B534" s="237"/>
      <c r="C534" s="61" t="s">
        <v>237</v>
      </c>
      <c r="D534" s="17"/>
      <c r="E534" s="13">
        <v>1</v>
      </c>
      <c r="F534" s="13"/>
      <c r="G534" s="13"/>
      <c r="H534" s="13"/>
      <c r="I534" s="13"/>
      <c r="J534" s="13"/>
      <c r="K534" s="13"/>
      <c r="L534" s="162"/>
      <c r="M534" s="13"/>
      <c r="N534" s="161"/>
      <c r="O534" s="13"/>
      <c r="P534" s="13"/>
      <c r="Q534" s="213"/>
      <c r="BA534" s="84" t="e">
        <v>#REF!</v>
      </c>
      <c r="BB534" s="149" t="e">
        <v>#REF!</v>
      </c>
      <c r="BC534" s="61" t="e">
        <v>#REF!</v>
      </c>
      <c r="BD534" s="3" t="e">
        <v>#REF!</v>
      </c>
      <c r="BE534" s="3" t="e">
        <v>#REF!</v>
      </c>
    </row>
    <row r="535" spans="1:57" ht="12.75" customHeight="1">
      <c r="A535" s="84" t="s">
        <v>18</v>
      </c>
      <c r="B535" s="237"/>
      <c r="C535" s="61" t="s">
        <v>238</v>
      </c>
      <c r="D535" s="17"/>
      <c r="E535" s="13">
        <v>0</v>
      </c>
      <c r="F535" s="13"/>
      <c r="G535" s="13"/>
      <c r="H535" s="13"/>
      <c r="I535" s="13"/>
      <c r="J535" s="13"/>
      <c r="K535" s="13"/>
      <c r="L535" s="162"/>
      <c r="M535" s="13"/>
      <c r="N535" s="161"/>
      <c r="O535" s="13"/>
      <c r="P535" s="13"/>
      <c r="Q535" s="213"/>
      <c r="BA535" s="84" t="e">
        <v>#REF!</v>
      </c>
      <c r="BB535" s="149" t="e">
        <v>#REF!</v>
      </c>
      <c r="BC535" s="61" t="e">
        <v>#REF!</v>
      </c>
      <c r="BD535" s="3" t="e">
        <v>#REF!</v>
      </c>
      <c r="BE535" s="3" t="e">
        <v>#REF!</v>
      </c>
    </row>
    <row r="536" spans="1:57" ht="12.75" customHeight="1">
      <c r="A536" s="84" t="s">
        <v>19</v>
      </c>
      <c r="B536" s="237"/>
      <c r="C536" s="61" t="s">
        <v>239</v>
      </c>
      <c r="D536" s="17"/>
      <c r="E536" s="13">
        <v>0</v>
      </c>
      <c r="F536" s="13"/>
      <c r="G536" s="13"/>
      <c r="H536" s="13"/>
      <c r="I536" s="13"/>
      <c r="J536" s="13"/>
      <c r="K536" s="13"/>
      <c r="L536" s="162"/>
      <c r="M536" s="13"/>
      <c r="N536" s="161"/>
      <c r="O536" s="13"/>
      <c r="P536" s="13"/>
      <c r="Q536" s="213"/>
      <c r="BA536" s="84" t="e">
        <v>#REF!</v>
      </c>
      <c r="BB536" s="149" t="e">
        <v>#REF!</v>
      </c>
      <c r="BC536" s="61" t="e">
        <v>#REF!</v>
      </c>
      <c r="BD536" s="3" t="e">
        <v>#REF!</v>
      </c>
      <c r="BE536" s="3" t="e">
        <v>#REF!</v>
      </c>
    </row>
    <row r="537" spans="1:57" ht="12.75" customHeight="1">
      <c r="A537" s="84" t="s">
        <v>20</v>
      </c>
      <c r="B537" s="237"/>
      <c r="C537" s="76" t="s">
        <v>240</v>
      </c>
      <c r="D537" s="77"/>
      <c r="E537" s="66">
        <v>0</v>
      </c>
      <c r="F537" s="219"/>
      <c r="G537" s="219"/>
      <c r="H537" s="219"/>
      <c r="I537" s="219"/>
      <c r="J537" s="219"/>
      <c r="K537" s="219"/>
      <c r="L537" s="218"/>
      <c r="M537" s="219"/>
      <c r="N537" s="220"/>
      <c r="O537" s="219"/>
      <c r="P537" s="219"/>
      <c r="Q537" s="221"/>
      <c r="BA537" s="84" t="e">
        <v>#REF!</v>
      </c>
      <c r="BB537" s="149" t="e">
        <v>#REF!</v>
      </c>
      <c r="BC537" s="76" t="e">
        <v>#REF!</v>
      </c>
      <c r="BD537" s="3" t="e">
        <v>#REF!</v>
      </c>
      <c r="BE537" s="3" t="e">
        <v>#REF!</v>
      </c>
    </row>
    <row r="538" spans="1:57" ht="12.75" customHeight="1">
      <c r="A538" s="84"/>
      <c r="B538" s="39"/>
      <c r="C538" s="327"/>
      <c r="D538" s="72"/>
      <c r="E538" s="342">
        <v>0</v>
      </c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BA538" s="84" t="e">
        <v>#REF!</v>
      </c>
      <c r="BB538" s="46" t="e">
        <v>#REF!</v>
      </c>
      <c r="BC538" s="152" t="e">
        <v>#REF!</v>
      </c>
      <c r="BD538" s="3" t="e">
        <v>#REF!</v>
      </c>
      <c r="BE538" s="3" t="e">
        <v>#REF!</v>
      </c>
    </row>
    <row r="539" spans="1:57" ht="12.75" customHeight="1">
      <c r="A539" s="84" t="s">
        <v>21</v>
      </c>
      <c r="B539" s="237"/>
      <c r="C539" s="61" t="s">
        <v>241</v>
      </c>
      <c r="D539" s="17"/>
      <c r="E539" s="13">
        <v>621</v>
      </c>
      <c r="F539" s="13"/>
      <c r="G539" s="13"/>
      <c r="H539" s="13"/>
      <c r="I539" s="13"/>
      <c r="J539" s="13"/>
      <c r="K539" s="13"/>
      <c r="L539" s="162"/>
      <c r="M539" s="13"/>
      <c r="N539" s="161"/>
      <c r="O539" s="13"/>
      <c r="P539" s="13"/>
      <c r="Q539" s="213"/>
      <c r="BA539" s="84" t="e">
        <v>#REF!</v>
      </c>
      <c r="BB539" s="149" t="e">
        <v>#REF!</v>
      </c>
      <c r="BC539" s="61" t="e">
        <v>#REF!</v>
      </c>
      <c r="BD539" s="3" t="e">
        <v>#REF!</v>
      </c>
      <c r="BE539" s="3" t="e">
        <v>#REF!</v>
      </c>
    </row>
    <row r="540" spans="1:57" ht="12.75" customHeight="1">
      <c r="A540" s="84" t="s">
        <v>22</v>
      </c>
      <c r="B540" s="237"/>
      <c r="C540" s="76" t="s">
        <v>242</v>
      </c>
      <c r="D540" s="77"/>
      <c r="E540" s="66">
        <v>0</v>
      </c>
      <c r="F540" s="66"/>
      <c r="G540" s="66"/>
      <c r="H540" s="66"/>
      <c r="I540" s="66"/>
      <c r="J540" s="66"/>
      <c r="K540" s="66"/>
      <c r="L540" s="162"/>
      <c r="M540" s="13"/>
      <c r="N540" s="161"/>
      <c r="O540" s="13"/>
      <c r="P540" s="13"/>
      <c r="Q540" s="213"/>
      <c r="BA540" s="84" t="e">
        <v>#REF!</v>
      </c>
      <c r="BB540" s="149" t="e">
        <v>#REF!</v>
      </c>
      <c r="BC540" s="76" t="e">
        <v>#REF!</v>
      </c>
      <c r="BD540" s="3" t="e">
        <v>#REF!</v>
      </c>
      <c r="BE540" s="3" t="e">
        <v>#REF!</v>
      </c>
    </row>
    <row r="541" spans="1:57" ht="12.75" customHeight="1">
      <c r="A541" s="84"/>
      <c r="B541" s="237"/>
      <c r="C541" s="327"/>
      <c r="D541" s="77"/>
      <c r="E541" s="342">
        <v>0</v>
      </c>
      <c r="F541" s="72"/>
      <c r="G541" s="72"/>
      <c r="H541" s="72"/>
      <c r="I541" s="72"/>
      <c r="J541" s="72"/>
      <c r="K541" s="72"/>
      <c r="L541" s="89"/>
      <c r="M541" s="72"/>
      <c r="N541" s="72"/>
      <c r="O541" s="72"/>
      <c r="P541" s="72"/>
      <c r="Q541" s="225"/>
      <c r="BA541" s="84" t="e">
        <v>#REF!</v>
      </c>
      <c r="BB541" s="46" t="e">
        <v>#REF!</v>
      </c>
      <c r="BC541" s="152" t="e">
        <v>#REF!</v>
      </c>
      <c r="BD541" s="3" t="e">
        <v>#REF!</v>
      </c>
      <c r="BE541" s="3" t="e">
        <v>#REF!</v>
      </c>
    </row>
    <row r="542" spans="1:57" ht="12.75" customHeight="1">
      <c r="A542" s="84"/>
      <c r="B542" s="237"/>
      <c r="C542" s="327"/>
      <c r="D542" s="77"/>
      <c r="E542" s="342">
        <v>0</v>
      </c>
      <c r="F542" s="72"/>
      <c r="G542" s="72"/>
      <c r="H542" s="72"/>
      <c r="I542" s="72"/>
      <c r="J542" s="72"/>
      <c r="K542" s="72"/>
      <c r="L542" s="89"/>
      <c r="M542" s="72"/>
      <c r="N542" s="72"/>
      <c r="O542" s="72"/>
      <c r="P542" s="72"/>
      <c r="Q542" s="225"/>
      <c r="BA542" s="84" t="e">
        <v>#REF!</v>
      </c>
      <c r="BB542" s="149" t="e">
        <v>#REF!</v>
      </c>
      <c r="BC542" s="152" t="e">
        <v>#REF!</v>
      </c>
      <c r="BD542" s="3" t="e">
        <v>#REF!</v>
      </c>
      <c r="BE542" s="3" t="e">
        <v>#REF!</v>
      </c>
    </row>
    <row r="543" spans="1:57" ht="12.75" customHeight="1">
      <c r="A543" s="84"/>
      <c r="B543" s="237"/>
      <c r="C543" s="327"/>
      <c r="D543" s="77"/>
      <c r="E543" s="342">
        <v>0</v>
      </c>
      <c r="F543" s="72"/>
      <c r="G543" s="72"/>
      <c r="H543" s="72"/>
      <c r="I543" s="72"/>
      <c r="J543" s="72"/>
      <c r="K543" s="72"/>
      <c r="L543" s="89"/>
      <c r="M543" s="72"/>
      <c r="N543" s="72"/>
      <c r="O543" s="72"/>
      <c r="P543" s="72"/>
      <c r="Q543" s="225"/>
      <c r="BA543" s="84" t="e">
        <v>#REF!</v>
      </c>
      <c r="BB543" s="149" t="e">
        <v>#REF!</v>
      </c>
      <c r="BC543" s="152" t="e">
        <v>#REF!</v>
      </c>
      <c r="BD543" s="3" t="e">
        <v>#REF!</v>
      </c>
      <c r="BE543" s="3" t="e">
        <v>#REF!</v>
      </c>
    </row>
    <row r="544" spans="1:57" ht="12.75" customHeight="1">
      <c r="A544" s="84"/>
      <c r="B544" s="237"/>
      <c r="C544" s="327"/>
      <c r="D544" s="77"/>
      <c r="E544" s="342">
        <v>0</v>
      </c>
      <c r="F544" s="211"/>
      <c r="G544" s="211"/>
      <c r="H544" s="211"/>
      <c r="I544" s="211"/>
      <c r="J544" s="211"/>
      <c r="K544" s="211"/>
      <c r="L544" s="226"/>
      <c r="M544" s="211"/>
      <c r="N544" s="211"/>
      <c r="O544" s="211"/>
      <c r="P544" s="211"/>
      <c r="Q544" s="212"/>
      <c r="BA544" s="84" t="e">
        <v>#REF!</v>
      </c>
      <c r="BB544" s="149" t="e">
        <v>#REF!</v>
      </c>
      <c r="BC544" s="152" t="e">
        <v>#REF!</v>
      </c>
      <c r="BD544" s="3" t="e">
        <v>#REF!</v>
      </c>
      <c r="BE544" s="3" t="e">
        <v>#REF!</v>
      </c>
    </row>
    <row r="545" spans="1:57" ht="12.75" customHeight="1">
      <c r="A545" s="72"/>
      <c r="B545" s="72"/>
      <c r="C545" s="72"/>
      <c r="D545" s="72"/>
      <c r="E545" s="342">
        <v>0</v>
      </c>
      <c r="F545" s="72"/>
      <c r="L545" s="3"/>
      <c r="M545" s="3"/>
      <c r="BA545" s="72" t="e">
        <v>#REF!</v>
      </c>
      <c r="BB545" s="72" t="e">
        <v>#REF!</v>
      </c>
      <c r="BC545" s="72" t="e">
        <v>#REF!</v>
      </c>
      <c r="BD545" s="3" t="e">
        <v>#REF!</v>
      </c>
      <c r="BE545" s="3" t="e">
        <v>#REF!</v>
      </c>
    </row>
    <row r="546" spans="1:57" ht="12.75" customHeight="1">
      <c r="A546" s="26"/>
      <c r="B546" s="26"/>
      <c r="C546" s="75" t="s">
        <v>243</v>
      </c>
      <c r="D546" s="72"/>
      <c r="E546" s="342">
        <v>0</v>
      </c>
      <c r="F546" s="72"/>
      <c r="L546" s="3"/>
      <c r="M546" s="3"/>
      <c r="BA546" s="26" t="e">
        <v>#REF!</v>
      </c>
      <c r="BB546" s="26" t="e">
        <v>#REF!</v>
      </c>
      <c r="BC546" s="75" t="e">
        <v>#REF!</v>
      </c>
      <c r="BD546" s="3" t="e">
        <v>#REF!</v>
      </c>
      <c r="BE546" s="3" t="e">
        <v>#REF!</v>
      </c>
    </row>
    <row r="547" spans="1:57" ht="12.75" customHeight="1">
      <c r="A547" s="84" t="s">
        <v>23</v>
      </c>
      <c r="B547" s="237"/>
      <c r="C547" s="58" t="s">
        <v>244</v>
      </c>
      <c r="D547" s="59"/>
      <c r="E547" s="60">
        <v>8582</v>
      </c>
      <c r="F547" s="60"/>
      <c r="G547" s="60"/>
      <c r="H547" s="60"/>
      <c r="I547" s="60"/>
      <c r="J547" s="60"/>
      <c r="K547" s="60"/>
      <c r="L547" s="162"/>
      <c r="M547" s="13"/>
      <c r="N547" s="161"/>
      <c r="O547" s="13"/>
      <c r="P547" s="13"/>
      <c r="Q547" s="213"/>
      <c r="BA547" s="84" t="e">
        <v>#REF!</v>
      </c>
      <c r="BB547" s="149" t="e">
        <v>#REF!</v>
      </c>
      <c r="BC547" s="58" t="e">
        <v>#REF!</v>
      </c>
      <c r="BD547" s="3" t="e">
        <v>#REF!</v>
      </c>
      <c r="BE547" s="3" t="e">
        <v>#REF!</v>
      </c>
    </row>
    <row r="548" spans="1:57" ht="12.75" customHeight="1">
      <c r="A548" s="84" t="s">
        <v>24</v>
      </c>
      <c r="B548" s="237"/>
      <c r="C548" s="61" t="s">
        <v>245</v>
      </c>
      <c r="D548" s="17"/>
      <c r="E548" s="13">
        <v>5422</v>
      </c>
      <c r="F548" s="13"/>
      <c r="G548" s="13"/>
      <c r="H548" s="13"/>
      <c r="I548" s="13"/>
      <c r="J548" s="13"/>
      <c r="K548" s="13"/>
      <c r="L548" s="162"/>
      <c r="M548" s="13"/>
      <c r="N548" s="161"/>
      <c r="O548" s="13"/>
      <c r="P548" s="13"/>
      <c r="Q548" s="213"/>
      <c r="BA548" s="84" t="e">
        <v>#REF!</v>
      </c>
      <c r="BB548" s="149" t="e">
        <v>#REF!</v>
      </c>
      <c r="BC548" s="61" t="e">
        <v>#REF!</v>
      </c>
      <c r="BD548" s="3" t="e">
        <v>#REF!</v>
      </c>
      <c r="BE548" s="3" t="e">
        <v>#REF!</v>
      </c>
    </row>
    <row r="549" spans="1:57" ht="12.75" customHeight="1">
      <c r="A549" s="84" t="s">
        <v>25</v>
      </c>
      <c r="B549" s="237"/>
      <c r="C549" s="76" t="s">
        <v>246</v>
      </c>
      <c r="D549" s="77"/>
      <c r="E549" s="66">
        <v>14004</v>
      </c>
      <c r="F549" s="219"/>
      <c r="G549" s="219"/>
      <c r="H549" s="219"/>
      <c r="I549" s="219"/>
      <c r="J549" s="219"/>
      <c r="K549" s="219"/>
      <c r="L549" s="218"/>
      <c r="M549" s="219"/>
      <c r="N549" s="220"/>
      <c r="O549" s="219"/>
      <c r="P549" s="219"/>
      <c r="Q549" s="221"/>
      <c r="BA549" s="84" t="e">
        <v>#REF!</v>
      </c>
      <c r="BB549" s="149" t="e">
        <v>#REF!</v>
      </c>
      <c r="BC549" s="76" t="e">
        <v>#REF!</v>
      </c>
      <c r="BD549" s="3" t="e">
        <v>#REF!</v>
      </c>
      <c r="BE549" s="3" t="e">
        <v>#REF!</v>
      </c>
    </row>
    <row r="550" spans="1:57" ht="12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89"/>
      <c r="M550" s="72"/>
      <c r="N550" s="72"/>
      <c r="O550" s="72"/>
      <c r="P550" s="72"/>
      <c r="BA550" s="72" t="e">
        <v>#REF!</v>
      </c>
      <c r="BB550" s="72" t="e">
        <v>#REF!</v>
      </c>
      <c r="BC550" s="72" t="e">
        <v>#REF!</v>
      </c>
      <c r="BD550" s="3" t="e">
        <v>#REF!</v>
      </c>
      <c r="BE550" s="3" t="e">
        <v>#REF!</v>
      </c>
    </row>
    <row r="551" spans="1:57" ht="12.75" customHeight="1">
      <c r="A551" s="26"/>
      <c r="B551" s="72"/>
      <c r="C551" s="117" t="s">
        <v>247</v>
      </c>
      <c r="D551" s="72"/>
      <c r="E551" s="40">
        <v>0</v>
      </c>
      <c r="F551" s="72"/>
      <c r="G551" s="72"/>
      <c r="H551" s="72"/>
      <c r="I551" s="72"/>
      <c r="J551" s="72"/>
      <c r="K551" s="72"/>
      <c r="L551" s="89"/>
      <c r="M551" s="72"/>
      <c r="N551" s="72"/>
      <c r="O551" s="72"/>
      <c r="P551" s="72"/>
      <c r="BA551" s="26" t="e">
        <v>#REF!</v>
      </c>
      <c r="BB551" s="26" t="e">
        <v>#REF!</v>
      </c>
      <c r="BC551" s="117" t="e">
        <v>#REF!</v>
      </c>
      <c r="BD551" s="3" t="e">
        <v>#REF!</v>
      </c>
      <c r="BE551" s="3" t="e">
        <v>#REF!</v>
      </c>
    </row>
    <row r="552" spans="1:57" ht="12.75" customHeight="1">
      <c r="A552" s="84"/>
      <c r="B552" s="237"/>
      <c r="C552" s="58" t="s">
        <v>176</v>
      </c>
      <c r="D552" s="59"/>
      <c r="E552" s="60"/>
      <c r="F552" s="60"/>
      <c r="G552" s="60"/>
      <c r="H552" s="60"/>
      <c r="I552" s="60"/>
      <c r="J552" s="60"/>
      <c r="K552" s="60"/>
      <c r="L552" s="162"/>
      <c r="M552" s="13"/>
      <c r="N552" s="161"/>
      <c r="O552" s="13"/>
      <c r="P552" s="13"/>
      <c r="Q552" s="213"/>
      <c r="BA552" s="84" t="e">
        <v>#REF!</v>
      </c>
      <c r="BB552" s="149" t="e">
        <v>#REF!</v>
      </c>
      <c r="BC552" s="58" t="e">
        <v>#REF!</v>
      </c>
      <c r="BD552" s="3" t="e">
        <v>#REF!</v>
      </c>
      <c r="BE552" s="3" t="e">
        <v>#REF!</v>
      </c>
    </row>
    <row r="553" spans="1:57" ht="12.75" customHeight="1">
      <c r="A553" s="84"/>
      <c r="B553" s="237"/>
      <c r="C553" s="61" t="s">
        <v>177</v>
      </c>
      <c r="D553" s="17"/>
      <c r="E553" s="13"/>
      <c r="F553" s="13"/>
      <c r="G553" s="13"/>
      <c r="H553" s="13"/>
      <c r="I553" s="13"/>
      <c r="J553" s="13"/>
      <c r="K553" s="13"/>
      <c r="L553" s="162"/>
      <c r="M553" s="13"/>
      <c r="N553" s="161"/>
      <c r="O553" s="13"/>
      <c r="P553" s="13"/>
      <c r="Q553" s="213"/>
      <c r="BA553" s="84" t="e">
        <v>#REF!</v>
      </c>
      <c r="BB553" s="149" t="e">
        <v>#REF!</v>
      </c>
      <c r="BC553" s="61" t="e">
        <v>#REF!</v>
      </c>
      <c r="BD553" s="3" t="e">
        <v>#REF!</v>
      </c>
      <c r="BE553" s="3" t="e">
        <v>#REF!</v>
      </c>
    </row>
    <row r="554" spans="1:57" ht="12.75" customHeight="1">
      <c r="A554" s="84"/>
      <c r="B554" s="237"/>
      <c r="C554" s="61" t="s">
        <v>178</v>
      </c>
      <c r="D554" s="17"/>
      <c r="E554" s="13"/>
      <c r="F554" s="13"/>
      <c r="G554" s="13"/>
      <c r="H554" s="13"/>
      <c r="I554" s="13"/>
      <c r="J554" s="13"/>
      <c r="K554" s="13"/>
      <c r="L554" s="162"/>
      <c r="M554" s="13"/>
      <c r="N554" s="161"/>
      <c r="O554" s="13"/>
      <c r="P554" s="13"/>
      <c r="Q554" s="213"/>
      <c r="BA554" s="84" t="e">
        <v>#REF!</v>
      </c>
      <c r="BB554" s="149" t="e">
        <v>#REF!</v>
      </c>
      <c r="BC554" s="61" t="e">
        <v>#REF!</v>
      </c>
      <c r="BD554" s="3" t="e">
        <v>#REF!</v>
      </c>
      <c r="BE554" s="3" t="e">
        <v>#REF!</v>
      </c>
    </row>
    <row r="555" spans="1:57" ht="12.75" customHeight="1">
      <c r="A555" s="84" t="s">
        <v>26</v>
      </c>
      <c r="B555" s="237"/>
      <c r="C555" s="127" t="s">
        <v>248</v>
      </c>
      <c r="D555" s="31"/>
      <c r="E555" s="32"/>
      <c r="F555" s="32"/>
      <c r="G555" s="32"/>
      <c r="H555" s="32"/>
      <c r="I555" s="32"/>
      <c r="J555" s="32"/>
      <c r="K555" s="32"/>
      <c r="L555" s="162"/>
      <c r="M555" s="13"/>
      <c r="N555" s="161"/>
      <c r="O555" s="13"/>
      <c r="P555" s="13"/>
      <c r="Q555" s="213"/>
      <c r="BA555" s="84" t="e">
        <v>#REF!</v>
      </c>
      <c r="BB555" s="149" t="e">
        <v>#REF!</v>
      </c>
      <c r="BC555" s="127" t="e">
        <v>#REF!</v>
      </c>
      <c r="BD555" s="3" t="e">
        <v>#REF!</v>
      </c>
      <c r="BE555" s="3" t="e">
        <v>#REF!</v>
      </c>
    </row>
    <row r="556" spans="1:57" ht="12.75" customHeight="1">
      <c r="A556" s="84"/>
      <c r="B556" s="237"/>
      <c r="C556" s="61" t="s">
        <v>181</v>
      </c>
      <c r="D556" s="17"/>
      <c r="E556" s="13"/>
      <c r="F556" s="13"/>
      <c r="G556" s="13"/>
      <c r="H556" s="13"/>
      <c r="I556" s="13"/>
      <c r="J556" s="13"/>
      <c r="K556" s="13"/>
      <c r="L556" s="162"/>
      <c r="M556" s="13"/>
      <c r="N556" s="161"/>
      <c r="O556" s="13"/>
      <c r="P556" s="13"/>
      <c r="Q556" s="213"/>
      <c r="BA556" s="84" t="e">
        <v>#REF!</v>
      </c>
      <c r="BB556" s="149" t="e">
        <v>#REF!</v>
      </c>
      <c r="BC556" s="61" t="e">
        <v>#REF!</v>
      </c>
      <c r="BD556" s="3" t="e">
        <v>#REF!</v>
      </c>
      <c r="BE556" s="3" t="e">
        <v>#REF!</v>
      </c>
    </row>
    <row r="557" spans="1:57" ht="12.75" customHeight="1">
      <c r="A557" s="84"/>
      <c r="B557" s="237"/>
      <c r="C557" s="61" t="s">
        <v>182</v>
      </c>
      <c r="D557" s="17"/>
      <c r="E557" s="13"/>
      <c r="F557" s="13"/>
      <c r="G557" s="13"/>
      <c r="H557" s="13"/>
      <c r="I557" s="13"/>
      <c r="J557" s="13"/>
      <c r="K557" s="13"/>
      <c r="L557" s="162"/>
      <c r="M557" s="13"/>
      <c r="N557" s="161"/>
      <c r="O557" s="13"/>
      <c r="P557" s="13"/>
      <c r="Q557" s="213"/>
      <c r="BA557" s="84" t="e">
        <v>#REF!</v>
      </c>
      <c r="BB557" s="149" t="e">
        <v>#REF!</v>
      </c>
      <c r="BC557" s="61" t="e">
        <v>#REF!</v>
      </c>
      <c r="BD557" s="3" t="e">
        <v>#REF!</v>
      </c>
      <c r="BE557" s="3" t="e">
        <v>#REF!</v>
      </c>
    </row>
    <row r="558" spans="1:57" ht="12.75" customHeight="1">
      <c r="A558" s="84"/>
      <c r="B558" s="237"/>
      <c r="C558" s="61" t="s">
        <v>183</v>
      </c>
      <c r="D558" s="17"/>
      <c r="E558" s="13"/>
      <c r="F558" s="13"/>
      <c r="G558" s="13"/>
      <c r="H558" s="13"/>
      <c r="I558" s="13"/>
      <c r="J558" s="13"/>
      <c r="K558" s="13"/>
      <c r="L558" s="162"/>
      <c r="M558" s="13"/>
      <c r="N558" s="161"/>
      <c r="O558" s="13"/>
      <c r="P558" s="13"/>
      <c r="Q558" s="213"/>
      <c r="BA558" s="84" t="e">
        <v>#REF!</v>
      </c>
      <c r="BB558" s="149" t="e">
        <v>#REF!</v>
      </c>
      <c r="BC558" s="61" t="e">
        <v>#REF!</v>
      </c>
      <c r="BD558" s="3" t="e">
        <v>#REF!</v>
      </c>
      <c r="BE558" s="3" t="e">
        <v>#REF!</v>
      </c>
    </row>
    <row r="559" spans="1:57" ht="12.75" customHeight="1">
      <c r="A559" s="84" t="s">
        <v>27</v>
      </c>
      <c r="B559" s="237"/>
      <c r="C559" s="127" t="s">
        <v>249</v>
      </c>
      <c r="D559" s="35"/>
      <c r="E559" s="36"/>
      <c r="F559" s="36"/>
      <c r="G559" s="36"/>
      <c r="H559" s="36"/>
      <c r="I559" s="36"/>
      <c r="J559" s="36"/>
      <c r="K559" s="36"/>
      <c r="L559" s="162"/>
      <c r="M559" s="13"/>
      <c r="N559" s="161"/>
      <c r="O559" s="13"/>
      <c r="P559" s="13"/>
      <c r="Q559" s="213"/>
      <c r="BA559" s="84" t="e">
        <v>#REF!</v>
      </c>
      <c r="BB559" s="149" t="e">
        <v>#REF!</v>
      </c>
      <c r="BC559" s="127" t="e">
        <v>#REF!</v>
      </c>
      <c r="BD559" s="3" t="e">
        <v>#REF!</v>
      </c>
      <c r="BE559" s="3" t="e">
        <v>#REF!</v>
      </c>
    </row>
    <row r="560" spans="1:57" ht="12.75" customHeight="1">
      <c r="A560" s="84" t="s">
        <v>28</v>
      </c>
      <c r="B560" s="237"/>
      <c r="C560" s="131" t="s">
        <v>250</v>
      </c>
      <c r="D560" s="349"/>
      <c r="E560" s="350"/>
      <c r="F560" s="227"/>
      <c r="G560" s="227"/>
      <c r="H560" s="227"/>
      <c r="I560" s="227"/>
      <c r="J560" s="227"/>
      <c r="K560" s="227"/>
      <c r="L560" s="218"/>
      <c r="M560" s="219"/>
      <c r="N560" s="220"/>
      <c r="O560" s="219"/>
      <c r="P560" s="219"/>
      <c r="Q560" s="221"/>
      <c r="BA560" s="84" t="e">
        <v>#REF!</v>
      </c>
      <c r="BB560" s="149" t="e">
        <v>#REF!</v>
      </c>
      <c r="BC560" s="131" t="e">
        <v>#REF!</v>
      </c>
      <c r="BD560" s="3" t="e">
        <v>#REF!</v>
      </c>
      <c r="BE560" s="3" t="e">
        <v>#REF!</v>
      </c>
    </row>
    <row r="561" spans="1:57" ht="12.75" customHeight="1">
      <c r="C561" s="40"/>
      <c r="D561" s="29"/>
      <c r="E561" s="342"/>
      <c r="L561" s="3"/>
      <c r="M561" s="3"/>
      <c r="BA561" s="40" t="e">
        <v>#REF!</v>
      </c>
      <c r="BB561" s="40" t="e">
        <v>#REF!</v>
      </c>
      <c r="BC561" s="40" t="e">
        <v>#REF!</v>
      </c>
      <c r="BD561" s="3" t="e">
        <v>#REF!</v>
      </c>
      <c r="BE561" s="3" t="e">
        <v>#REF!</v>
      </c>
    </row>
    <row r="562" spans="1:57" ht="12.75" customHeight="1">
      <c r="A562" s="84"/>
      <c r="B562" s="237"/>
      <c r="C562" s="58" t="s">
        <v>251</v>
      </c>
      <c r="D562" s="129"/>
      <c r="E562" s="60"/>
      <c r="F562" s="60"/>
      <c r="G562" s="60"/>
      <c r="H562" s="60"/>
      <c r="I562" s="60"/>
      <c r="J562" s="60"/>
      <c r="K562" s="60"/>
      <c r="L562" s="162"/>
      <c r="M562" s="13"/>
      <c r="N562" s="161"/>
      <c r="O562" s="13"/>
      <c r="P562" s="13"/>
      <c r="Q562" s="213"/>
      <c r="BA562" s="84" t="e">
        <v>#REF!</v>
      </c>
      <c r="BB562" s="149" t="e">
        <v>#REF!</v>
      </c>
      <c r="BC562" s="58" t="e">
        <v>#REF!</v>
      </c>
      <c r="BD562" s="3" t="e">
        <v>#REF!</v>
      </c>
      <c r="BE562" s="3" t="e">
        <v>#REF!</v>
      </c>
    </row>
    <row r="563" spans="1:57" ht="12.75" customHeight="1">
      <c r="A563" s="84" t="s">
        <v>29</v>
      </c>
      <c r="B563" s="237"/>
      <c r="C563" s="61" t="s">
        <v>252</v>
      </c>
      <c r="D563" s="17"/>
      <c r="E563" s="34">
        <v>10</v>
      </c>
      <c r="F563" s="34"/>
      <c r="G563" s="34"/>
      <c r="H563" s="34"/>
      <c r="I563" s="34"/>
      <c r="J563" s="34"/>
      <c r="K563" s="34"/>
      <c r="L563" s="162"/>
      <c r="M563" s="34"/>
      <c r="N563" s="161"/>
      <c r="O563" s="13"/>
      <c r="P563" s="13"/>
      <c r="Q563" s="213"/>
      <c r="BA563" s="84" t="e">
        <v>#REF!</v>
      </c>
      <c r="BB563" s="149" t="e">
        <v>#REF!</v>
      </c>
      <c r="BC563" s="61" t="e">
        <v>#REF!</v>
      </c>
      <c r="BD563" s="3" t="e">
        <v>#REF!</v>
      </c>
      <c r="BE563" s="3" t="e">
        <v>#REF!</v>
      </c>
    </row>
    <row r="564" spans="1:57" ht="12.75" customHeight="1">
      <c r="A564" s="84" t="s">
        <v>30</v>
      </c>
      <c r="B564" s="237"/>
      <c r="C564" s="132" t="s">
        <v>253</v>
      </c>
      <c r="D564" s="77"/>
      <c r="E564" s="351">
        <v>22</v>
      </c>
      <c r="F564" s="228"/>
      <c r="G564" s="228"/>
      <c r="H564" s="228"/>
      <c r="I564" s="228"/>
      <c r="J564" s="228"/>
      <c r="K564" s="228"/>
      <c r="L564" s="218"/>
      <c r="M564" s="228"/>
      <c r="N564" s="220"/>
      <c r="O564" s="219"/>
      <c r="P564" s="219"/>
      <c r="Q564" s="221"/>
      <c r="BA564" s="84" t="e">
        <v>#REF!</v>
      </c>
      <c r="BB564" s="149" t="e">
        <v>#REF!</v>
      </c>
      <c r="BC564" s="132" t="e">
        <v>#REF!</v>
      </c>
      <c r="BD564" s="3" t="e">
        <v>#REF!</v>
      </c>
      <c r="BE564" s="3" t="e">
        <v>#REF!</v>
      </c>
    </row>
    <row r="565" spans="1:57" ht="12.75" customHeight="1">
      <c r="C565" s="40"/>
      <c r="D565" s="86"/>
      <c r="E565" s="130"/>
      <c r="L565" s="3"/>
      <c r="M565" s="3"/>
      <c r="BA565" s="40" t="e">
        <v>#REF!</v>
      </c>
      <c r="BB565" s="40" t="e">
        <v>#REF!</v>
      </c>
      <c r="BC565" s="40" t="e">
        <v>#REF!</v>
      </c>
      <c r="BD565" s="3" t="e">
        <v>#REF!</v>
      </c>
      <c r="BE565" s="3" t="e">
        <v>#REF!</v>
      </c>
    </row>
    <row r="566" spans="1:57" ht="12.75" customHeight="1" thickBot="1">
      <c r="A566" s="84" t="s">
        <v>31</v>
      </c>
      <c r="B566" s="237"/>
      <c r="C566" s="82" t="s">
        <v>254</v>
      </c>
      <c r="D566" s="22"/>
      <c r="E566" s="23">
        <v>13972</v>
      </c>
      <c r="F566" s="23"/>
      <c r="G566" s="23"/>
      <c r="H566" s="23"/>
      <c r="I566" s="23"/>
      <c r="J566" s="23"/>
      <c r="K566" s="23"/>
      <c r="L566" s="23"/>
      <c r="M566" s="23"/>
      <c r="N566" s="15"/>
      <c r="O566" s="23"/>
      <c r="P566" s="13"/>
      <c r="Q566" s="209"/>
      <c r="BA566" s="84" t="e">
        <v>#REF!</v>
      </c>
      <c r="BB566" s="149" t="e">
        <v>#REF!</v>
      </c>
      <c r="BC566" s="82" t="e">
        <v>#REF!</v>
      </c>
      <c r="BD566" s="3" t="e">
        <v>#REF!</v>
      </c>
      <c r="BE566" s="3" t="e">
        <v>#REF!</v>
      </c>
    </row>
    <row r="567" spans="1:57" ht="12.75" customHeight="1">
      <c r="A567" s="26"/>
      <c r="B567" s="26"/>
      <c r="C567" s="85" t="s">
        <v>255</v>
      </c>
      <c r="D567" s="352"/>
      <c r="E567" s="352"/>
      <c r="F567" s="229"/>
      <c r="G567" s="229"/>
      <c r="H567" s="229"/>
      <c r="I567" s="229"/>
      <c r="J567" s="229"/>
      <c r="K567" s="229"/>
      <c r="L567" s="230"/>
      <c r="M567" s="229"/>
      <c r="N567" s="229"/>
      <c r="O567" s="229"/>
      <c r="P567" s="229"/>
      <c r="Q567" s="231"/>
      <c r="BA567" s="26" t="e">
        <v>#REF!</v>
      </c>
      <c r="BB567" s="26" t="e">
        <v>#REF!</v>
      </c>
      <c r="BC567" s="85" t="e">
        <v>#REF!</v>
      </c>
      <c r="BD567" s="3" t="e">
        <v>#REF!</v>
      </c>
      <c r="BE567" s="3" t="e">
        <v>#REF!</v>
      </c>
    </row>
    <row r="568" spans="1:57" ht="12.75" customHeight="1">
      <c r="A568" s="26"/>
      <c r="B568" s="26"/>
      <c r="C568" s="5"/>
      <c r="D568" s="26"/>
      <c r="E568" s="26"/>
      <c r="F568" s="26"/>
      <c r="G568" s="26"/>
      <c r="H568" s="26"/>
      <c r="I568" s="26"/>
      <c r="J568" s="26"/>
      <c r="K568" s="26"/>
      <c r="L568" s="70"/>
      <c r="M568" s="70"/>
      <c r="N568" s="26"/>
      <c r="O568" s="26"/>
      <c r="P568" s="26"/>
      <c r="Q568" s="26"/>
      <c r="BA568" s="26" t="e">
        <v>#REF!</v>
      </c>
      <c r="BB568" s="26" t="e">
        <v>#REF!</v>
      </c>
      <c r="BC568" s="5" t="e">
        <v>#REF!</v>
      </c>
      <c r="BD568" s="3" t="e">
        <v>#REF!</v>
      </c>
      <c r="BE568" s="3" t="e">
        <v>#REF!</v>
      </c>
    </row>
    <row r="569" spans="1:57" ht="12.75" customHeight="1">
      <c r="A569" s="26"/>
      <c r="B569" s="26"/>
      <c r="C569" s="75" t="s">
        <v>256</v>
      </c>
      <c r="D569" s="26"/>
      <c r="E569" s="26"/>
      <c r="F569" s="26"/>
      <c r="G569" s="26"/>
      <c r="H569" s="26"/>
      <c r="I569" s="26"/>
      <c r="J569" s="26"/>
      <c r="K569" s="26"/>
      <c r="L569" s="70"/>
      <c r="M569" s="70"/>
      <c r="N569" s="26"/>
      <c r="O569" s="26"/>
      <c r="P569" s="26"/>
      <c r="Q569" s="26"/>
      <c r="BA569" s="26" t="e">
        <v>#REF!</v>
      </c>
      <c r="BB569" s="26" t="e">
        <v>#REF!</v>
      </c>
      <c r="BC569" s="75" t="e">
        <v>#REF!</v>
      </c>
      <c r="BD569" s="3" t="e">
        <v>#REF!</v>
      </c>
      <c r="BE569" s="3" t="e">
        <v>#REF!</v>
      </c>
    </row>
    <row r="570" spans="1:57" ht="12.75" customHeight="1">
      <c r="A570" s="84" t="s">
        <v>32</v>
      </c>
      <c r="B570" s="149"/>
      <c r="C570" s="58" t="s">
        <v>257</v>
      </c>
      <c r="D570" s="59"/>
      <c r="E570" s="60"/>
      <c r="F570" s="60"/>
      <c r="G570" s="60"/>
      <c r="H570" s="60"/>
      <c r="I570" s="60"/>
      <c r="J570" s="60"/>
      <c r="K570" s="60"/>
      <c r="L570" s="162"/>
      <c r="M570" s="13"/>
      <c r="N570" s="161"/>
      <c r="O570" s="13"/>
      <c r="P570" s="13"/>
      <c r="Q570" s="213"/>
      <c r="BA570" s="84" t="e">
        <v>#REF!</v>
      </c>
      <c r="BB570" s="149" t="e">
        <v>#REF!</v>
      </c>
      <c r="BC570" s="58" t="e">
        <v>#REF!</v>
      </c>
      <c r="BD570" s="3" t="e">
        <v>#REF!</v>
      </c>
      <c r="BE570" s="3" t="e">
        <v>#REF!</v>
      </c>
    </row>
    <row r="571" spans="1:57" ht="12.75" customHeight="1">
      <c r="A571" s="84" t="s">
        <v>100</v>
      </c>
      <c r="B571" s="149"/>
      <c r="C571" s="327" t="s">
        <v>258</v>
      </c>
      <c r="D571" s="86"/>
      <c r="E571" s="130"/>
      <c r="F571" s="130"/>
      <c r="G571" s="130"/>
      <c r="H571" s="130"/>
      <c r="I571" s="130"/>
      <c r="J571" s="130"/>
      <c r="K571" s="130"/>
      <c r="L571" s="130"/>
      <c r="M571" s="34"/>
      <c r="N571" s="161"/>
      <c r="O571" s="13"/>
      <c r="P571" s="13"/>
      <c r="Q571" s="213"/>
      <c r="BA571" s="84" t="e">
        <v>#REF!</v>
      </c>
      <c r="BB571" s="149" t="e">
        <v>#REF!</v>
      </c>
      <c r="BC571" s="152" t="e">
        <v>#REF!</v>
      </c>
      <c r="BD571" s="3" t="e">
        <v>#REF!</v>
      </c>
      <c r="BE571" s="3" t="e">
        <v>#REF!</v>
      </c>
    </row>
    <row r="572" spans="1:57" ht="12.75" customHeight="1">
      <c r="A572" s="84" t="s">
        <v>33</v>
      </c>
      <c r="B572" s="149"/>
      <c r="C572" s="61" t="s">
        <v>259</v>
      </c>
      <c r="D572" s="17"/>
      <c r="E572" s="13"/>
      <c r="F572" s="13"/>
      <c r="G572" s="13"/>
      <c r="H572" s="13"/>
      <c r="I572" s="13"/>
      <c r="J572" s="13"/>
      <c r="K572" s="13"/>
      <c r="L572" s="162"/>
      <c r="M572" s="13"/>
      <c r="N572" s="161"/>
      <c r="O572" s="13"/>
      <c r="P572" s="13"/>
      <c r="Q572" s="213"/>
      <c r="BA572" s="84" t="e">
        <v>#REF!</v>
      </c>
      <c r="BB572" s="149" t="e">
        <v>#REF!</v>
      </c>
      <c r="BC572" s="61" t="e">
        <v>#REF!</v>
      </c>
      <c r="BD572" s="3" t="e">
        <v>#REF!</v>
      </c>
      <c r="BE572" s="3" t="e">
        <v>#REF!</v>
      </c>
    </row>
    <row r="573" spans="1:57" ht="12.75" customHeight="1">
      <c r="A573" s="84" t="s">
        <v>34</v>
      </c>
      <c r="B573" s="149"/>
      <c r="C573" s="61" t="s">
        <v>260</v>
      </c>
      <c r="D573" s="17"/>
      <c r="E573" s="13"/>
      <c r="F573" s="13"/>
      <c r="G573" s="13"/>
      <c r="H573" s="13"/>
      <c r="I573" s="13"/>
      <c r="J573" s="13"/>
      <c r="K573" s="13"/>
      <c r="L573" s="162"/>
      <c r="M573" s="13"/>
      <c r="N573" s="161"/>
      <c r="O573" s="13"/>
      <c r="P573" s="13"/>
      <c r="Q573" s="213"/>
      <c r="BA573" s="84" t="e">
        <v>#REF!</v>
      </c>
      <c r="BB573" s="149" t="e">
        <v>#REF!</v>
      </c>
      <c r="BC573" s="61" t="e">
        <v>#REF!</v>
      </c>
      <c r="BD573" s="3" t="e">
        <v>#REF!</v>
      </c>
      <c r="BE573" s="3" t="e">
        <v>#REF!</v>
      </c>
    </row>
    <row r="574" spans="1:57" ht="12.75" customHeight="1">
      <c r="A574" s="84" t="s">
        <v>35</v>
      </c>
      <c r="B574" s="149"/>
      <c r="C574" s="76" t="s">
        <v>261</v>
      </c>
      <c r="D574" s="77"/>
      <c r="E574" s="353"/>
      <c r="F574" s="236"/>
      <c r="G574" s="236"/>
      <c r="H574" s="236"/>
      <c r="I574" s="236"/>
      <c r="J574" s="236"/>
      <c r="K574" s="236"/>
      <c r="L574" s="218"/>
      <c r="M574" s="228"/>
      <c r="N574" s="220"/>
      <c r="O574" s="219"/>
      <c r="P574" s="219"/>
      <c r="Q574" s="221"/>
      <c r="BA574" s="84" t="e">
        <v>#REF!</v>
      </c>
      <c r="BB574" s="149" t="e">
        <v>#REF!</v>
      </c>
      <c r="BC574" s="76" t="e">
        <v>#REF!</v>
      </c>
      <c r="BD574" s="3" t="e">
        <v>#REF!</v>
      </c>
      <c r="BE574" s="3" t="e">
        <v>#REF!</v>
      </c>
    </row>
    <row r="575" spans="1:57" ht="12.75" customHeight="1">
      <c r="A575" s="84"/>
      <c r="B575" s="84"/>
      <c r="C575" s="327"/>
      <c r="D575" s="86"/>
      <c r="E575" s="130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BA575" s="84" t="e">
        <v>#REF!</v>
      </c>
      <c r="BB575" s="46" t="e">
        <v>#REF!</v>
      </c>
      <c r="BC575" s="152" t="e">
        <v>#REF!</v>
      </c>
      <c r="BD575" s="3" t="e">
        <v>#REF!</v>
      </c>
      <c r="BE575" s="3" t="e">
        <v>#REF!</v>
      </c>
    </row>
    <row r="576" spans="1:57" ht="12.75" customHeight="1">
      <c r="A576" s="84" t="s">
        <v>36</v>
      </c>
      <c r="B576" s="149"/>
      <c r="C576" s="63" t="s">
        <v>262</v>
      </c>
      <c r="D576" s="64"/>
      <c r="E576" s="354"/>
      <c r="F576" s="232"/>
      <c r="G576" s="232"/>
      <c r="H576" s="232"/>
      <c r="I576" s="232"/>
      <c r="J576" s="232"/>
      <c r="K576" s="232"/>
      <c r="L576" s="214"/>
      <c r="M576" s="232"/>
      <c r="N576" s="224"/>
      <c r="O576" s="214"/>
      <c r="P576" s="219"/>
      <c r="Q576" s="215"/>
      <c r="BA576" s="84" t="e">
        <v>#REF!</v>
      </c>
      <c r="BB576" s="149" t="e">
        <v>#REF!</v>
      </c>
      <c r="BC576" s="63" t="e">
        <v>#REF!</v>
      </c>
      <c r="BD576" s="3" t="e">
        <v>#REF!</v>
      </c>
      <c r="BE576" s="3" t="e">
        <v>#REF!</v>
      </c>
    </row>
    <row r="577" spans="1:57" ht="12.75" customHeight="1">
      <c r="A577" s="26"/>
      <c r="B577" s="26"/>
      <c r="C577" s="55"/>
      <c r="D577" s="26"/>
      <c r="E577" s="26"/>
      <c r="F577" s="26"/>
      <c r="G577" s="26"/>
      <c r="H577" s="26"/>
      <c r="I577" s="26"/>
      <c r="J577" s="26"/>
      <c r="K577" s="26"/>
      <c r="L577" s="70"/>
      <c r="M577" s="70"/>
      <c r="N577" s="26"/>
      <c r="O577" s="26"/>
      <c r="P577" s="26"/>
      <c r="Q577" s="26"/>
      <c r="BA577" s="26" t="e">
        <v>#REF!</v>
      </c>
      <c r="BB577" s="26" t="e">
        <v>#REF!</v>
      </c>
      <c r="BC577" s="55" t="e">
        <v>#REF!</v>
      </c>
      <c r="BD577" s="3" t="e">
        <v>#REF!</v>
      </c>
      <c r="BE577" s="3" t="e">
        <v>#REF!</v>
      </c>
    </row>
    <row r="578" spans="1:57" ht="12.75" customHeight="1">
      <c r="A578" s="26"/>
      <c r="B578" s="26"/>
      <c r="C578" s="75" t="s">
        <v>263</v>
      </c>
      <c r="D578" s="26"/>
      <c r="E578" s="26"/>
      <c r="F578" s="26"/>
      <c r="G578" s="26"/>
      <c r="H578" s="26"/>
      <c r="I578" s="26"/>
      <c r="J578" s="26"/>
      <c r="K578" s="26"/>
      <c r="L578" s="70"/>
      <c r="M578" s="70"/>
      <c r="N578" s="26"/>
      <c r="O578" s="26"/>
      <c r="P578" s="26"/>
      <c r="BA578" s="26" t="e">
        <v>#REF!</v>
      </c>
      <c r="BB578" s="26" t="e">
        <v>#REF!</v>
      </c>
      <c r="BC578" s="75" t="e">
        <v>#REF!</v>
      </c>
      <c r="BD578" s="3" t="e">
        <v>#REF!</v>
      </c>
      <c r="BE578" s="3" t="e">
        <v>#REF!</v>
      </c>
    </row>
    <row r="579" spans="1:57" ht="12.75" customHeight="1">
      <c r="A579" s="84" t="s">
        <v>37</v>
      </c>
      <c r="B579" s="149"/>
      <c r="C579" s="58" t="s">
        <v>263</v>
      </c>
      <c r="D579" s="59"/>
      <c r="E579" s="60"/>
      <c r="F579" s="60"/>
      <c r="G579" s="60"/>
      <c r="H579" s="60"/>
      <c r="I579" s="60"/>
      <c r="J579" s="60"/>
      <c r="K579" s="60"/>
      <c r="L579" s="162"/>
      <c r="M579" s="13"/>
      <c r="N579" s="161"/>
      <c r="O579" s="13"/>
      <c r="P579" s="13"/>
      <c r="Q579" s="213"/>
      <c r="BA579" s="84" t="e">
        <v>#REF!</v>
      </c>
      <c r="BB579" s="149" t="e">
        <v>#REF!</v>
      </c>
      <c r="BC579" s="58" t="e">
        <v>#REF!</v>
      </c>
      <c r="BD579" s="3" t="e">
        <v>#REF!</v>
      </c>
      <c r="BE579" s="3" t="e">
        <v>#REF!</v>
      </c>
    </row>
    <row r="580" spans="1:57" ht="12.75" customHeight="1">
      <c r="A580" s="84" t="s">
        <v>38</v>
      </c>
      <c r="B580" s="149"/>
      <c r="C580" s="61" t="s">
        <v>264</v>
      </c>
      <c r="D580" s="17"/>
      <c r="E580" s="13"/>
      <c r="F580" s="13"/>
      <c r="G580" s="13"/>
      <c r="H580" s="13"/>
      <c r="I580" s="13"/>
      <c r="J580" s="13"/>
      <c r="K580" s="13"/>
      <c r="L580" s="162"/>
      <c r="M580" s="13"/>
      <c r="N580" s="161"/>
      <c r="O580" s="13"/>
      <c r="P580" s="13"/>
      <c r="Q580" s="213"/>
      <c r="BA580" s="84" t="e">
        <v>#REF!</v>
      </c>
      <c r="BB580" s="149" t="e">
        <v>#REF!</v>
      </c>
      <c r="BC580" s="61" t="e">
        <v>#REF!</v>
      </c>
      <c r="BD580" s="3" t="e">
        <v>#REF!</v>
      </c>
      <c r="BE580" s="3" t="e">
        <v>#REF!</v>
      </c>
    </row>
    <row r="581" spans="1:57" ht="12.75" customHeight="1">
      <c r="A581" s="84" t="s">
        <v>39</v>
      </c>
      <c r="B581" s="149"/>
      <c r="C581" s="61" t="s">
        <v>265</v>
      </c>
      <c r="D581" s="17"/>
      <c r="E581" s="13"/>
      <c r="F581" s="13"/>
      <c r="G581" s="13"/>
      <c r="H581" s="13"/>
      <c r="I581" s="13"/>
      <c r="J581" s="13"/>
      <c r="K581" s="13"/>
      <c r="L581" s="162"/>
      <c r="M581" s="13"/>
      <c r="N581" s="161"/>
      <c r="O581" s="13"/>
      <c r="P581" s="13"/>
      <c r="Q581" s="213"/>
      <c r="BA581" s="84" t="e">
        <v>#REF!</v>
      </c>
      <c r="BB581" s="149" t="e">
        <v>#REF!</v>
      </c>
      <c r="BC581" s="61" t="e">
        <v>#REF!</v>
      </c>
      <c r="BD581" s="3" t="e">
        <v>#REF!</v>
      </c>
      <c r="BE581" s="3" t="e">
        <v>#REF!</v>
      </c>
    </row>
    <row r="582" spans="1:57" ht="12.75" customHeight="1">
      <c r="A582" s="84" t="s">
        <v>40</v>
      </c>
      <c r="B582" s="149"/>
      <c r="C582" s="61" t="s">
        <v>266</v>
      </c>
      <c r="D582" s="17"/>
      <c r="E582" s="13"/>
      <c r="F582" s="13"/>
      <c r="G582" s="13"/>
      <c r="H582" s="13"/>
      <c r="I582" s="13"/>
      <c r="J582" s="13"/>
      <c r="K582" s="13"/>
      <c r="L582" s="162"/>
      <c r="M582" s="13"/>
      <c r="N582" s="161"/>
      <c r="O582" s="13"/>
      <c r="P582" s="13"/>
      <c r="Q582" s="213"/>
      <c r="BA582" s="84" t="e">
        <v>#REF!</v>
      </c>
      <c r="BB582" s="149" t="e">
        <v>#REF!</v>
      </c>
      <c r="BC582" s="61" t="e">
        <v>#REF!</v>
      </c>
      <c r="BD582" s="3" t="e">
        <v>#REF!</v>
      </c>
      <c r="BE582" s="3" t="e">
        <v>#REF!</v>
      </c>
    </row>
    <row r="583" spans="1:57" ht="12.75" customHeight="1">
      <c r="A583" s="84" t="s">
        <v>60</v>
      </c>
      <c r="B583" s="149"/>
      <c r="C583" s="61" t="s">
        <v>267</v>
      </c>
      <c r="D583" s="17"/>
      <c r="E583" s="13"/>
      <c r="F583" s="13"/>
      <c r="G583" s="13"/>
      <c r="H583" s="13"/>
      <c r="I583" s="13"/>
      <c r="J583" s="13"/>
      <c r="K583" s="13"/>
      <c r="L583" s="162"/>
      <c r="M583" s="13"/>
      <c r="N583" s="161"/>
      <c r="O583" s="13"/>
      <c r="P583" s="13"/>
      <c r="Q583" s="213"/>
      <c r="V583" s="7"/>
      <c r="W583" s="7"/>
      <c r="BA583" s="84" t="e">
        <v>#REF!</v>
      </c>
      <c r="BB583" s="149" t="e">
        <v>#REF!</v>
      </c>
      <c r="BC583" s="61" t="e">
        <v>#REF!</v>
      </c>
      <c r="BD583" s="3" t="e">
        <v>#REF!</v>
      </c>
      <c r="BE583" s="3" t="e">
        <v>#REF!</v>
      </c>
    </row>
    <row r="584" spans="1:57" ht="12.75" customHeight="1">
      <c r="A584" s="84" t="s">
        <v>41</v>
      </c>
      <c r="B584" s="149"/>
      <c r="C584" s="61" t="s">
        <v>268</v>
      </c>
      <c r="D584" s="17"/>
      <c r="E584" s="34"/>
      <c r="F584" s="34"/>
      <c r="G584" s="34"/>
      <c r="H584" s="34"/>
      <c r="I584" s="34"/>
      <c r="J584" s="34"/>
      <c r="K584" s="34"/>
      <c r="L584" s="162"/>
      <c r="M584" s="34"/>
      <c r="N584" s="161"/>
      <c r="O584" s="13"/>
      <c r="P584" s="13"/>
      <c r="Q584" s="213"/>
      <c r="V584" s="7"/>
      <c r="W584" s="7"/>
      <c r="BA584" s="84" t="e">
        <v>#REF!</v>
      </c>
      <c r="BB584" s="149" t="e">
        <v>#REF!</v>
      </c>
      <c r="BC584" s="61" t="e">
        <v>#REF!</v>
      </c>
      <c r="BD584" s="3" t="e">
        <v>#REF!</v>
      </c>
      <c r="BE584" s="3" t="e">
        <v>#REF!</v>
      </c>
    </row>
    <row r="585" spans="1:57" ht="12.75" customHeight="1">
      <c r="A585" s="84"/>
      <c r="B585" s="149"/>
      <c r="C585" s="61" t="s">
        <v>269</v>
      </c>
      <c r="D585" s="17"/>
      <c r="E585" s="13"/>
      <c r="F585" s="13"/>
      <c r="G585" s="13"/>
      <c r="H585" s="13"/>
      <c r="I585" s="13"/>
      <c r="J585" s="13"/>
      <c r="K585" s="13"/>
      <c r="L585" s="162"/>
      <c r="M585" s="13"/>
      <c r="N585" s="161"/>
      <c r="O585" s="13"/>
      <c r="P585" s="13"/>
      <c r="Q585" s="213"/>
      <c r="BA585" s="84" t="e">
        <v>#REF!</v>
      </c>
      <c r="BB585" s="149" t="e">
        <v>#REF!</v>
      </c>
      <c r="BC585" s="61" t="e">
        <v>#REF!</v>
      </c>
      <c r="BD585" s="3" t="e">
        <v>#REF!</v>
      </c>
      <c r="BE585" s="3" t="e">
        <v>#REF!</v>
      </c>
    </row>
    <row r="586" spans="1:57" ht="12.75" customHeight="1">
      <c r="A586" s="84" t="s">
        <v>42</v>
      </c>
      <c r="B586" s="149"/>
      <c r="C586" s="61" t="s">
        <v>270</v>
      </c>
      <c r="D586" s="17"/>
      <c r="E586" s="13"/>
      <c r="F586" s="13"/>
      <c r="G586" s="13"/>
      <c r="H586" s="13"/>
      <c r="I586" s="13"/>
      <c r="J586" s="13"/>
      <c r="K586" s="13"/>
      <c r="L586" s="162"/>
      <c r="M586" s="13"/>
      <c r="N586" s="161"/>
      <c r="O586" s="13"/>
      <c r="P586" s="13"/>
      <c r="Q586" s="213"/>
      <c r="BA586" s="84" t="e">
        <v>#REF!</v>
      </c>
      <c r="BB586" s="149" t="e">
        <v>#REF!</v>
      </c>
      <c r="BC586" s="61" t="e">
        <v>#REF!</v>
      </c>
      <c r="BD586" s="3" t="e">
        <v>#REF!</v>
      </c>
      <c r="BE586" s="3" t="e">
        <v>#REF!</v>
      </c>
    </row>
    <row r="587" spans="1:57" ht="12.75" customHeight="1">
      <c r="A587" s="84" t="s">
        <v>43</v>
      </c>
      <c r="B587" s="149"/>
      <c r="C587" s="76" t="s">
        <v>271</v>
      </c>
      <c r="D587" s="77"/>
      <c r="E587" s="66"/>
      <c r="F587" s="219"/>
      <c r="G587" s="219"/>
      <c r="H587" s="219"/>
      <c r="I587" s="219"/>
      <c r="J587" s="219"/>
      <c r="K587" s="219"/>
      <c r="L587" s="218"/>
      <c r="M587" s="219"/>
      <c r="N587" s="220"/>
      <c r="O587" s="219"/>
      <c r="P587" s="219"/>
      <c r="Q587" s="221"/>
      <c r="BA587" s="84" t="e">
        <v>#REF!</v>
      </c>
      <c r="BB587" s="149" t="e">
        <v>#REF!</v>
      </c>
      <c r="BC587" s="76" t="e">
        <v>#REF!</v>
      </c>
      <c r="BD587" s="3" t="e">
        <v>#REF!</v>
      </c>
      <c r="BE587" s="3" t="e">
        <v>#REF!</v>
      </c>
    </row>
    <row r="588" spans="1:57" ht="12.75" customHeight="1">
      <c r="A588" s="26"/>
      <c r="B588" s="26"/>
      <c r="C588" s="256"/>
      <c r="D588" s="256"/>
      <c r="E588" s="256"/>
      <c r="L588" s="4"/>
      <c r="M588" s="4"/>
      <c r="BA588" s="26" t="e">
        <v>#REF!</v>
      </c>
      <c r="BB588" s="26" t="e">
        <v>#REF!</v>
      </c>
      <c r="BC588" s="3" t="e">
        <v>#REF!</v>
      </c>
      <c r="BD588" s="3" t="e">
        <v>#REF!</v>
      </c>
      <c r="BE588" s="3" t="e">
        <v>#REF!</v>
      </c>
    </row>
    <row r="589" spans="1:57" ht="12.75" customHeight="1">
      <c r="A589" s="26"/>
      <c r="B589" s="26"/>
      <c r="C589" s="75" t="s">
        <v>272</v>
      </c>
      <c r="D589" s="256"/>
      <c r="E589" s="256"/>
      <c r="L589" s="4"/>
      <c r="M589" s="4"/>
      <c r="BA589" s="26" t="e">
        <v>#REF!</v>
      </c>
      <c r="BB589" s="26" t="e">
        <v>#REF!</v>
      </c>
      <c r="BC589" s="75" t="e">
        <v>#REF!</v>
      </c>
      <c r="BD589" s="3" t="e">
        <v>#REF!</v>
      </c>
      <c r="BE589" s="3" t="e">
        <v>#REF!</v>
      </c>
    </row>
    <row r="590" spans="1:57" ht="12.75" customHeight="1" thickBot="1">
      <c r="A590" s="84" t="s">
        <v>44</v>
      </c>
      <c r="B590" s="149"/>
      <c r="C590" s="78" t="s">
        <v>273</v>
      </c>
      <c r="D590" s="79"/>
      <c r="E590" s="80"/>
      <c r="F590" s="80"/>
      <c r="G590" s="80"/>
      <c r="H590" s="80"/>
      <c r="I590" s="80"/>
      <c r="J590" s="80"/>
      <c r="K590" s="80"/>
      <c r="L590" s="80"/>
      <c r="M590" s="80"/>
      <c r="N590" s="15"/>
      <c r="O590" s="80"/>
      <c r="P590" s="80"/>
      <c r="Q590" s="222"/>
      <c r="BA590" s="84" t="e">
        <v>#REF!</v>
      </c>
      <c r="BB590" s="149" t="e">
        <v>#REF!</v>
      </c>
      <c r="BC590" s="78" t="e">
        <v>#REF!</v>
      </c>
      <c r="BD590" s="3" t="e">
        <v>#REF!</v>
      </c>
      <c r="BE590" s="3" t="e">
        <v>#REF!</v>
      </c>
    </row>
    <row r="591" spans="1:57" ht="12.75" customHeight="1" thickBot="1">
      <c r="A591" s="84" t="s">
        <v>45</v>
      </c>
      <c r="B591" s="149"/>
      <c r="C591" s="81" t="s">
        <v>274</v>
      </c>
      <c r="D591" s="17"/>
      <c r="E591" s="13"/>
      <c r="F591" s="13"/>
      <c r="G591" s="13"/>
      <c r="H591" s="13"/>
      <c r="I591" s="13"/>
      <c r="J591" s="13"/>
      <c r="K591" s="13"/>
      <c r="L591" s="13"/>
      <c r="M591" s="13"/>
      <c r="N591" s="15"/>
      <c r="O591" s="13"/>
      <c r="P591" s="13"/>
      <c r="Q591" s="213"/>
      <c r="BA591" s="84" t="e">
        <v>#REF!</v>
      </c>
      <c r="BB591" s="149" t="e">
        <v>#REF!</v>
      </c>
      <c r="BC591" s="81" t="e">
        <v>#REF!</v>
      </c>
      <c r="BD591" s="3" t="e">
        <v>#REF!</v>
      </c>
      <c r="BE591" s="3" t="e">
        <v>#REF!</v>
      </c>
    </row>
    <row r="592" spans="1:57" ht="12.75" customHeight="1" thickBot="1">
      <c r="A592" s="84" t="s">
        <v>46</v>
      </c>
      <c r="B592" s="149"/>
      <c r="C592" s="81" t="s">
        <v>275</v>
      </c>
      <c r="D592" s="17"/>
      <c r="E592" s="13"/>
      <c r="F592" s="13"/>
      <c r="G592" s="13"/>
      <c r="H592" s="13"/>
      <c r="I592" s="13"/>
      <c r="J592" s="13"/>
      <c r="K592" s="13"/>
      <c r="L592" s="13"/>
      <c r="M592" s="13"/>
      <c r="N592" s="15"/>
      <c r="O592" s="13"/>
      <c r="P592" s="13"/>
      <c r="Q592" s="213"/>
      <c r="BA592" s="84" t="e">
        <v>#REF!</v>
      </c>
      <c r="BB592" s="149" t="e">
        <v>#REF!</v>
      </c>
      <c r="BC592" s="81" t="e">
        <v>#REF!</v>
      </c>
      <c r="BD592" s="3" t="e">
        <v>#REF!</v>
      </c>
      <c r="BE592" s="3" t="e">
        <v>#REF!</v>
      </c>
    </row>
    <row r="593" spans="1:57" ht="12.75" customHeight="1" thickBot="1">
      <c r="A593" s="84" t="s">
        <v>47</v>
      </c>
      <c r="B593" s="149"/>
      <c r="C593" s="81" t="s">
        <v>276</v>
      </c>
      <c r="D593" s="17"/>
      <c r="E593" s="13"/>
      <c r="F593" s="13"/>
      <c r="G593" s="13"/>
      <c r="H593" s="13"/>
      <c r="I593" s="13"/>
      <c r="J593" s="13"/>
      <c r="K593" s="13"/>
      <c r="L593" s="13"/>
      <c r="M593" s="13"/>
      <c r="N593" s="15"/>
      <c r="O593" s="13"/>
      <c r="P593" s="13"/>
      <c r="Q593" s="213"/>
      <c r="BA593" s="84" t="e">
        <v>#REF!</v>
      </c>
      <c r="BB593" s="149" t="e">
        <v>#REF!</v>
      </c>
      <c r="BC593" s="81" t="e">
        <v>#REF!</v>
      </c>
      <c r="BD593" s="3" t="e">
        <v>#REF!</v>
      </c>
      <c r="BE593" s="3" t="e">
        <v>#REF!</v>
      </c>
    </row>
    <row r="594" spans="1:57" ht="12.75" customHeight="1" thickBot="1">
      <c r="A594" s="84" t="s">
        <v>48</v>
      </c>
      <c r="B594" s="149"/>
      <c r="C594" s="81" t="s">
        <v>277</v>
      </c>
      <c r="D594" s="17"/>
      <c r="E594" s="13"/>
      <c r="F594" s="13"/>
      <c r="G594" s="13"/>
      <c r="H594" s="13"/>
      <c r="I594" s="13"/>
      <c r="J594" s="13"/>
      <c r="K594" s="13"/>
      <c r="L594" s="13"/>
      <c r="M594" s="13"/>
      <c r="N594" s="15"/>
      <c r="O594" s="13"/>
      <c r="P594" s="13"/>
      <c r="Q594" s="213"/>
      <c r="BA594" s="84" t="e">
        <v>#REF!</v>
      </c>
      <c r="BB594" s="149" t="e">
        <v>#REF!</v>
      </c>
      <c r="BC594" s="81" t="e">
        <v>#REF!</v>
      </c>
      <c r="BD594" s="3" t="e">
        <v>#REF!</v>
      </c>
      <c r="BE594" s="3" t="e">
        <v>#REF!</v>
      </c>
    </row>
    <row r="595" spans="1:57" ht="12.75" customHeight="1">
      <c r="A595" s="84" t="s">
        <v>49</v>
      </c>
      <c r="B595" s="149"/>
      <c r="C595" s="83" t="s">
        <v>278</v>
      </c>
      <c r="D595" s="355"/>
      <c r="E595" s="356"/>
      <c r="F595" s="219"/>
      <c r="G595" s="219"/>
      <c r="H595" s="219"/>
      <c r="I595" s="219"/>
      <c r="J595" s="219"/>
      <c r="K595" s="219"/>
      <c r="L595" s="219"/>
      <c r="M595" s="219"/>
      <c r="N595" s="224"/>
      <c r="O595" s="219"/>
      <c r="P595" s="219"/>
      <c r="Q595" s="221"/>
      <c r="BA595" s="84" t="e">
        <v>#REF!</v>
      </c>
      <c r="BB595" s="149" t="e">
        <v>#REF!</v>
      </c>
      <c r="BC595" s="83" t="e">
        <v>#REF!</v>
      </c>
      <c r="BD595" s="3" t="e">
        <v>#REF!</v>
      </c>
      <c r="BE595" s="3" t="e">
        <v>#REF!</v>
      </c>
    </row>
    <row r="596" spans="1:57" ht="12.75" customHeight="1">
      <c r="A596" s="26"/>
      <c r="B596" s="26"/>
      <c r="C596" s="256"/>
      <c r="D596" s="256"/>
      <c r="E596" s="256"/>
      <c r="L596" s="3"/>
      <c r="M596" s="3"/>
      <c r="BA596" s="26" t="e">
        <v>#REF!</v>
      </c>
      <c r="BB596" s="26" t="e">
        <v>#REF!</v>
      </c>
      <c r="BC596" s="3" t="e">
        <v>#REF!</v>
      </c>
      <c r="BD596" s="3" t="e">
        <v>#REF!</v>
      </c>
      <c r="BE596" s="3" t="e">
        <v>#REF!</v>
      </c>
    </row>
    <row r="597" spans="1:57" ht="12.75" customHeight="1">
      <c r="A597" s="26"/>
      <c r="B597" s="26"/>
      <c r="C597" s="75" t="s">
        <v>279</v>
      </c>
      <c r="D597" s="256"/>
      <c r="E597" s="256"/>
      <c r="L597" s="4"/>
      <c r="M597" s="3"/>
      <c r="BA597" s="26" t="e">
        <v>#REF!</v>
      </c>
      <c r="BB597" s="26" t="e">
        <v>#REF!</v>
      </c>
      <c r="BC597" s="75" t="e">
        <v>#REF!</v>
      </c>
      <c r="BD597" s="3" t="e">
        <v>#REF!</v>
      </c>
      <c r="BE597" s="3" t="e">
        <v>#REF!</v>
      </c>
    </row>
    <row r="598" spans="1:57" ht="12.75" customHeight="1" thickBot="1">
      <c r="A598" s="84" t="s">
        <v>50</v>
      </c>
      <c r="B598" s="149"/>
      <c r="C598" s="58" t="s">
        <v>280</v>
      </c>
      <c r="D598" s="59"/>
      <c r="E598" s="60"/>
      <c r="F598" s="60"/>
      <c r="G598" s="60"/>
      <c r="H598" s="60"/>
      <c r="I598" s="60"/>
      <c r="J598" s="60"/>
      <c r="K598" s="60"/>
      <c r="L598" s="60"/>
      <c r="M598" s="60"/>
      <c r="N598" s="15"/>
      <c r="O598" s="60"/>
      <c r="P598" s="60"/>
      <c r="Q598" s="208"/>
      <c r="BA598" s="84" t="e">
        <v>#REF!</v>
      </c>
      <c r="BB598" s="149" t="e">
        <v>#REF!</v>
      </c>
      <c r="BC598" s="58" t="e">
        <v>#REF!</v>
      </c>
      <c r="BD598" s="3" t="e">
        <v>#REF!</v>
      </c>
      <c r="BE598" s="3" t="e">
        <v>#REF!</v>
      </c>
    </row>
    <row r="599" spans="1:57" ht="12.75" customHeight="1" thickBot="1">
      <c r="A599" s="84" t="s">
        <v>51</v>
      </c>
      <c r="B599" s="149"/>
      <c r="C599" s="61" t="s">
        <v>281</v>
      </c>
      <c r="D599" s="17"/>
      <c r="E599" s="13"/>
      <c r="F599" s="13"/>
      <c r="G599" s="13"/>
      <c r="H599" s="13"/>
      <c r="I599" s="13"/>
      <c r="J599" s="13"/>
      <c r="K599" s="13"/>
      <c r="L599" s="13"/>
      <c r="M599" s="13"/>
      <c r="N599" s="15"/>
      <c r="O599" s="13"/>
      <c r="P599" s="13"/>
      <c r="Q599" s="213"/>
      <c r="BA599" s="84" t="e">
        <v>#REF!</v>
      </c>
      <c r="BB599" s="149" t="e">
        <v>#REF!</v>
      </c>
      <c r="BC599" s="61" t="e">
        <v>#REF!</v>
      </c>
      <c r="BD599" s="3" t="e">
        <v>#REF!</v>
      </c>
      <c r="BE599" s="3" t="e">
        <v>#REF!</v>
      </c>
    </row>
    <row r="600" spans="1:57" ht="12.75" customHeight="1" thickBot="1">
      <c r="A600" s="84" t="s">
        <v>52</v>
      </c>
      <c r="B600" s="149"/>
      <c r="C600" s="61" t="s">
        <v>282</v>
      </c>
      <c r="D600" s="17"/>
      <c r="E600" s="13"/>
      <c r="F600" s="13"/>
      <c r="G600" s="13"/>
      <c r="H600" s="13"/>
      <c r="I600" s="13"/>
      <c r="J600" s="13"/>
      <c r="K600" s="13"/>
      <c r="L600" s="13"/>
      <c r="M600" s="13"/>
      <c r="N600" s="15"/>
      <c r="O600" s="13"/>
      <c r="P600" s="13"/>
      <c r="Q600" s="213"/>
      <c r="BA600" s="84" t="e">
        <v>#REF!</v>
      </c>
      <c r="BB600" s="149" t="e">
        <v>#REF!</v>
      </c>
      <c r="BC600" s="61" t="e">
        <v>#REF!</v>
      </c>
      <c r="BD600" s="3" t="e">
        <v>#REF!</v>
      </c>
      <c r="BE600" s="3" t="e">
        <v>#REF!</v>
      </c>
    </row>
    <row r="601" spans="1:57" ht="12.75" customHeight="1" thickBot="1">
      <c r="A601" s="84" t="s">
        <v>53</v>
      </c>
      <c r="B601" s="149"/>
      <c r="C601" s="61" t="s">
        <v>283</v>
      </c>
      <c r="D601" s="17"/>
      <c r="E601" s="13"/>
      <c r="F601" s="13"/>
      <c r="G601" s="13"/>
      <c r="H601" s="13"/>
      <c r="I601" s="13"/>
      <c r="J601" s="13"/>
      <c r="K601" s="13"/>
      <c r="L601" s="13"/>
      <c r="M601" s="13"/>
      <c r="N601" s="15"/>
      <c r="O601" s="13"/>
      <c r="P601" s="13"/>
      <c r="Q601" s="213"/>
      <c r="BA601" s="84" t="e">
        <v>#REF!</v>
      </c>
      <c r="BB601" s="149" t="e">
        <v>#REF!</v>
      </c>
      <c r="BC601" s="61" t="e">
        <v>#REF!</v>
      </c>
      <c r="BD601" s="3" t="e">
        <v>#REF!</v>
      </c>
      <c r="BE601" s="3" t="e">
        <v>#REF!</v>
      </c>
    </row>
    <row r="602" spans="1:57" ht="12.75" customHeight="1">
      <c r="A602" s="84" t="s">
        <v>54</v>
      </c>
      <c r="B602" s="149"/>
      <c r="C602" s="76" t="s">
        <v>284</v>
      </c>
      <c r="D602" s="77"/>
      <c r="E602" s="66"/>
      <c r="F602" s="219"/>
      <c r="G602" s="219"/>
      <c r="H602" s="219"/>
      <c r="I602" s="219"/>
      <c r="J602" s="219"/>
      <c r="K602" s="219"/>
      <c r="L602" s="219"/>
      <c r="M602" s="219"/>
      <c r="N602" s="224"/>
      <c r="O602" s="219"/>
      <c r="P602" s="219"/>
      <c r="Q602" s="221"/>
      <c r="BA602" s="84" t="e">
        <v>#REF!</v>
      </c>
      <c r="BB602" s="149" t="e">
        <v>#REF!</v>
      </c>
      <c r="BC602" s="76" t="e">
        <v>#REF!</v>
      </c>
      <c r="BD602" s="3" t="e">
        <v>#REF!</v>
      </c>
      <c r="BE602" s="3" t="e">
        <v>#REF!</v>
      </c>
    </row>
    <row r="603" spans="1:57" ht="12.75" customHeight="1">
      <c r="A603" s="26"/>
      <c r="B603" s="26"/>
      <c r="C603" s="55"/>
      <c r="D603" s="256"/>
      <c r="E603" s="256"/>
      <c r="L603" s="4"/>
      <c r="M603" s="4"/>
      <c r="BA603" s="26" t="e">
        <v>#REF!</v>
      </c>
      <c r="BB603" s="26" t="e">
        <v>#REF!</v>
      </c>
      <c r="BC603" s="55" t="e">
        <v>#REF!</v>
      </c>
      <c r="BD603" s="3" t="e">
        <v>#REF!</v>
      </c>
      <c r="BE603" s="3" t="e">
        <v>#REF!</v>
      </c>
    </row>
    <row r="604" spans="1:57" ht="12.75" customHeight="1" thickBot="1">
      <c r="A604" s="26"/>
      <c r="B604" s="26"/>
      <c r="C604" s="21" t="s">
        <v>285</v>
      </c>
      <c r="D604" s="256"/>
      <c r="E604" s="256"/>
      <c r="L604" s="4"/>
      <c r="M604" s="4"/>
      <c r="BA604" s="26" t="e">
        <v>#REF!</v>
      </c>
      <c r="BB604" s="26" t="e">
        <v>#REF!</v>
      </c>
      <c r="BC604" s="21" t="e">
        <v>#REF!</v>
      </c>
      <c r="BD604" s="3" t="e">
        <v>#REF!</v>
      </c>
      <c r="BE604" s="3" t="e">
        <v>#REF!</v>
      </c>
    </row>
    <row r="605" spans="1:57" ht="12.75" customHeight="1" thickBot="1">
      <c r="A605" s="84" t="s">
        <v>55</v>
      </c>
      <c r="B605" s="149"/>
      <c r="C605" s="21" t="s">
        <v>286</v>
      </c>
      <c r="D605" s="22"/>
      <c r="E605" s="23"/>
      <c r="F605" s="23"/>
      <c r="G605" s="23"/>
      <c r="H605" s="23"/>
      <c r="I605" s="23"/>
      <c r="J605" s="23"/>
      <c r="K605" s="23"/>
      <c r="L605" s="90"/>
      <c r="M605" s="23"/>
      <c r="N605" s="15"/>
      <c r="O605" s="23"/>
      <c r="P605" s="13"/>
      <c r="Q605" s="209"/>
      <c r="BA605" s="84" t="e">
        <v>#REF!</v>
      </c>
      <c r="BB605" s="149" t="e">
        <v>#REF!</v>
      </c>
      <c r="BC605" s="21" t="e">
        <v>#REF!</v>
      </c>
      <c r="BD605" s="3" t="e">
        <v>#REF!</v>
      </c>
      <c r="BE605" s="3" t="e">
        <v>#REF!</v>
      </c>
    </row>
    <row r="606" spans="1:57" ht="12.75" customHeight="1" thickBot="1">
      <c r="A606" s="84"/>
      <c r="B606" s="149"/>
      <c r="C606" s="21" t="s">
        <v>287</v>
      </c>
      <c r="D606" s="22"/>
      <c r="E606" s="23"/>
      <c r="F606" s="214"/>
      <c r="G606" s="214"/>
      <c r="H606" s="214"/>
      <c r="I606" s="214"/>
      <c r="J606" s="214"/>
      <c r="K606" s="214"/>
      <c r="L606" s="214"/>
      <c r="M606" s="214"/>
      <c r="N606" s="224"/>
      <c r="O606" s="214"/>
      <c r="P606" s="219"/>
      <c r="Q606" s="215"/>
      <c r="BA606" s="84" t="e">
        <v>#REF!</v>
      </c>
      <c r="BB606" s="149" t="e">
        <v>#REF!</v>
      </c>
      <c r="BC606" s="21" t="e">
        <v>#REF!</v>
      </c>
      <c r="BD606" s="3" t="e">
        <v>#REF!</v>
      </c>
      <c r="BE606" s="3" t="e">
        <v>#REF!</v>
      </c>
    </row>
    <row r="607" spans="1:57" ht="12.75" customHeight="1" thickBot="1">
      <c r="A607" s="4"/>
      <c r="B607" s="4"/>
      <c r="C607" s="4"/>
      <c r="D607" s="26"/>
      <c r="E607" s="26"/>
      <c r="F607" s="23"/>
      <c r="G607" s="23"/>
      <c r="H607" s="23"/>
      <c r="I607" s="23"/>
      <c r="J607" s="23"/>
      <c r="K607" s="23"/>
      <c r="L607" s="90"/>
      <c r="M607" s="23"/>
      <c r="N607" s="15"/>
      <c r="O607" s="23"/>
      <c r="P607" s="13"/>
      <c r="Q607" s="209"/>
      <c r="BA607" s="26" t="e">
        <v>#REF!</v>
      </c>
      <c r="BB607" s="26" t="e">
        <v>#REF!</v>
      </c>
      <c r="BC607" s="4" t="e">
        <v>#REF!</v>
      </c>
      <c r="BD607" s="3" t="e">
        <v>#REF!</v>
      </c>
      <c r="BE607" s="3" t="e">
        <v>#REF!</v>
      </c>
    </row>
    <row r="608" spans="1:57" ht="12.75" customHeight="1" thickBot="1">
      <c r="A608" s="84" t="s">
        <v>56</v>
      </c>
      <c r="B608" s="149"/>
      <c r="C608" s="21" t="s">
        <v>288</v>
      </c>
      <c r="D608" s="22"/>
      <c r="E608" s="23"/>
      <c r="F608" s="214"/>
      <c r="G608" s="214"/>
      <c r="H608" s="214"/>
      <c r="I608" s="214"/>
      <c r="J608" s="214"/>
      <c r="K608" s="214"/>
      <c r="L608" s="223"/>
      <c r="M608" s="214"/>
      <c r="N608" s="224"/>
      <c r="O608" s="214"/>
      <c r="P608" s="219"/>
      <c r="Q608" s="215"/>
      <c r="BA608" s="84" t="e">
        <v>#REF!</v>
      </c>
      <c r="BB608" s="149" t="e">
        <v>#REF!</v>
      </c>
      <c r="BC608" s="21" t="e">
        <v>#REF!</v>
      </c>
      <c r="BD608" s="3" t="e">
        <v>#REF!</v>
      </c>
      <c r="BE608" s="3" t="e">
        <v>#REF!</v>
      </c>
    </row>
    <row r="609" spans="1:57" ht="12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S609" s="7"/>
      <c r="T609" s="7"/>
      <c r="U609" s="7"/>
      <c r="BA609" s="4" t="e">
        <v>#REF!</v>
      </c>
      <c r="BB609" s="4" t="e">
        <v>#REF!</v>
      </c>
      <c r="BC609" s="4" t="e">
        <v>#REF!</v>
      </c>
      <c r="BD609" s="3" t="e">
        <v>#REF!</v>
      </c>
      <c r="BE609" s="3" t="e">
        <v>#REF!</v>
      </c>
    </row>
    <row r="610" spans="1:57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S610" s="7"/>
      <c r="T610" s="7"/>
      <c r="U610" s="7"/>
      <c r="BA610" s="4" t="e">
        <v>#REF!</v>
      </c>
      <c r="BB610" s="4" t="e">
        <v>#REF!</v>
      </c>
      <c r="BC610" s="4" t="e">
        <v>#REF!</v>
      </c>
      <c r="BD610" s="3" t="e">
        <v>#REF!</v>
      </c>
      <c r="BE610" s="3" t="e">
        <v>#REF!</v>
      </c>
    </row>
    <row r="611" spans="1:57" ht="12.75" customHeight="1">
      <c r="A611" s="38"/>
      <c r="B611" s="38"/>
      <c r="C611" s="37" t="s">
        <v>289</v>
      </c>
      <c r="D611" s="38"/>
      <c r="E611" s="38"/>
      <c r="F611" s="38"/>
      <c r="G611" s="38"/>
      <c r="H611" s="38"/>
      <c r="I611" s="38"/>
      <c r="J611" s="38"/>
      <c r="K611" s="38"/>
      <c r="L611" s="91"/>
      <c r="M611" s="91"/>
      <c r="N611" s="38"/>
      <c r="O611" s="38"/>
      <c r="P611" s="38"/>
      <c r="Q611" s="38"/>
      <c r="BA611" s="38" t="e">
        <v>#REF!</v>
      </c>
      <c r="BB611" s="38" t="e">
        <v>#REF!</v>
      </c>
      <c r="BC611" s="37" t="e">
        <v>#REF!</v>
      </c>
      <c r="BD611" s="3" t="e">
        <v>#REF!</v>
      </c>
      <c r="BE611" s="3" t="e">
        <v>#REF!</v>
      </c>
    </row>
    <row r="612" spans="1:57" ht="12.75" customHeight="1">
      <c r="C612" s="256"/>
      <c r="D612" s="256"/>
      <c r="E612" s="256"/>
      <c r="L612" s="4"/>
      <c r="M612" s="4"/>
      <c r="BA612" s="3" t="e">
        <v>#REF!</v>
      </c>
      <c r="BB612" s="3" t="e">
        <v>#REF!</v>
      </c>
      <c r="BC612" s="3" t="e">
        <v>#REF!</v>
      </c>
      <c r="BD612" s="3" t="e">
        <v>#REF!</v>
      </c>
      <c r="BE612" s="3" t="e">
        <v>#REF!</v>
      </c>
    </row>
    <row r="613" spans="1:57" ht="12.75" customHeight="1">
      <c r="C613" s="256"/>
      <c r="D613" s="256"/>
      <c r="E613" s="256"/>
      <c r="L613" s="4"/>
      <c r="M613" s="4"/>
      <c r="BA613" s="3" t="e">
        <v>#REF!</v>
      </c>
      <c r="BB613" s="3" t="e">
        <v>#REF!</v>
      </c>
      <c r="BC613" s="3" t="e">
        <v>#REF!</v>
      </c>
      <c r="BD613" s="3" t="e">
        <v>#REF!</v>
      </c>
      <c r="BE613" s="3" t="e">
        <v>#REF!</v>
      </c>
    </row>
    <row r="614" spans="1:57" ht="12.75" customHeight="1" thickBot="1">
      <c r="A614" s="84"/>
      <c r="B614" s="237"/>
      <c r="C614" s="11" t="s">
        <v>108</v>
      </c>
      <c r="D614" s="17"/>
      <c r="E614" s="13">
        <f>E12</f>
        <v>0</v>
      </c>
      <c r="F614" s="13"/>
      <c r="G614" s="13"/>
      <c r="H614" s="13"/>
      <c r="I614" s="13"/>
      <c r="J614" s="13"/>
      <c r="K614" s="13"/>
      <c r="L614" s="13"/>
      <c r="M614" s="13"/>
      <c r="N614" s="15"/>
      <c r="O614" s="13"/>
      <c r="P614" s="13"/>
      <c r="Q614" s="213"/>
      <c r="BA614" s="17" t="e">
        <v>#REF!</v>
      </c>
      <c r="BB614" s="17" t="e">
        <v>#REF!</v>
      </c>
      <c r="BC614" s="11" t="e">
        <v>#REF!</v>
      </c>
      <c r="BD614" s="3" t="e">
        <v>#REF!</v>
      </c>
      <c r="BE614" s="3" t="e">
        <v>#REF!</v>
      </c>
    </row>
    <row r="615" spans="1:57" ht="12.75" customHeight="1" thickBot="1">
      <c r="A615" s="84"/>
      <c r="B615" s="237"/>
      <c r="C615" s="11" t="s">
        <v>109</v>
      </c>
      <c r="D615" s="17"/>
      <c r="E615" s="13"/>
      <c r="F615" s="13"/>
      <c r="G615" s="13"/>
      <c r="H615" s="13"/>
      <c r="I615" s="13"/>
      <c r="J615" s="13"/>
      <c r="K615" s="13"/>
      <c r="L615" s="13"/>
      <c r="M615" s="13"/>
      <c r="N615" s="15"/>
      <c r="O615" s="13"/>
      <c r="P615" s="13"/>
      <c r="Q615" s="213"/>
      <c r="BA615" s="17" t="e">
        <v>#REF!</v>
      </c>
      <c r="BB615" s="17" t="e">
        <v>#REF!</v>
      </c>
      <c r="BC615" s="11" t="e">
        <v>#REF!</v>
      </c>
      <c r="BD615" s="3" t="e">
        <v>#REF!</v>
      </c>
      <c r="BE615" s="3" t="e">
        <v>#REF!</v>
      </c>
    </row>
    <row r="616" spans="1:57" ht="12.75" customHeight="1" thickBot="1">
      <c r="A616" s="84"/>
      <c r="B616" s="237"/>
      <c r="C616" s="11" t="s">
        <v>110</v>
      </c>
      <c r="D616" s="17"/>
      <c r="E616" s="13"/>
      <c r="F616" s="13"/>
      <c r="G616" s="13"/>
      <c r="H616" s="13"/>
      <c r="I616" s="13"/>
      <c r="J616" s="13"/>
      <c r="K616" s="13"/>
      <c r="L616" s="13"/>
      <c r="M616" s="13"/>
      <c r="N616" s="15"/>
      <c r="O616" s="13"/>
      <c r="P616" s="13"/>
      <c r="Q616" s="213"/>
      <c r="BA616" s="17" t="e">
        <v>#REF!</v>
      </c>
      <c r="BB616" s="17" t="e">
        <v>#REF!</v>
      </c>
      <c r="BC616" s="11" t="e">
        <v>#REF!</v>
      </c>
      <c r="BD616" s="3" t="e">
        <v>#REF!</v>
      </c>
      <c r="BE616" s="3" t="e">
        <v>#REF!</v>
      </c>
    </row>
    <row r="617" spans="1:57" ht="12.75" customHeight="1" thickBot="1">
      <c r="A617" s="233"/>
      <c r="B617" s="239"/>
      <c r="C617" s="12" t="s">
        <v>195</v>
      </c>
      <c r="D617" s="18"/>
      <c r="E617" s="14"/>
      <c r="F617" s="14"/>
      <c r="G617" s="14"/>
      <c r="H617" s="14"/>
      <c r="I617" s="14"/>
      <c r="J617" s="14"/>
      <c r="K617" s="14"/>
      <c r="L617" s="15"/>
      <c r="M617" s="14"/>
      <c r="N617" s="15"/>
      <c r="O617" s="14"/>
      <c r="P617" s="13"/>
      <c r="Q617" s="216"/>
      <c r="BA617" s="18" t="e">
        <v>#REF!</v>
      </c>
      <c r="BB617" s="18" t="e">
        <v>#REF!</v>
      </c>
      <c r="BC617" s="12" t="e">
        <v>#REF!</v>
      </c>
      <c r="BD617" s="3" t="e">
        <v>#REF!</v>
      </c>
      <c r="BE617" s="3" t="e">
        <v>#REF!</v>
      </c>
    </row>
    <row r="618" spans="1:57" ht="12.75" customHeight="1" thickBot="1">
      <c r="A618" s="233"/>
      <c r="B618" s="239"/>
      <c r="C618" s="12" t="s">
        <v>196</v>
      </c>
      <c r="D618" s="18"/>
      <c r="E618" s="14"/>
      <c r="F618" s="14"/>
      <c r="G618" s="14"/>
      <c r="H618" s="14"/>
      <c r="I618" s="14"/>
      <c r="J618" s="14"/>
      <c r="K618" s="14"/>
      <c r="L618" s="15"/>
      <c r="M618" s="14"/>
      <c r="N618" s="15"/>
      <c r="O618" s="14"/>
      <c r="P618" s="13"/>
      <c r="Q618" s="216"/>
      <c r="BA618" s="18" t="e">
        <v>#REF!</v>
      </c>
      <c r="BB618" s="18" t="e">
        <v>#REF!</v>
      </c>
      <c r="BC618" s="12" t="e">
        <v>#REF!</v>
      </c>
      <c r="BD618" s="3" t="e">
        <v>#REF!</v>
      </c>
      <c r="BE618" s="3" t="e">
        <v>#REF!</v>
      </c>
    </row>
    <row r="619" spans="1:57" ht="12.75" customHeight="1" thickBot="1">
      <c r="A619" s="233"/>
      <c r="B619" s="239"/>
      <c r="C619" s="12" t="s">
        <v>197</v>
      </c>
      <c r="D619" s="18"/>
      <c r="E619" s="14"/>
      <c r="F619" s="234"/>
      <c r="G619" s="234"/>
      <c r="H619" s="234"/>
      <c r="I619" s="234"/>
      <c r="J619" s="234"/>
      <c r="K619" s="234"/>
      <c r="L619" s="224"/>
      <c r="M619" s="234"/>
      <c r="N619" s="224"/>
      <c r="O619" s="234"/>
      <c r="P619" s="219"/>
      <c r="Q619" s="235"/>
      <c r="BA619" s="18" t="e">
        <v>#REF!</v>
      </c>
      <c r="BB619" s="18" t="e">
        <v>#REF!</v>
      </c>
      <c r="BC619" s="12" t="e">
        <v>#REF!</v>
      </c>
      <c r="BD619" s="3" t="e">
        <v>#REF!</v>
      </c>
      <c r="BE619" s="3" t="e">
        <v>#REF!</v>
      </c>
    </row>
    <row r="620" spans="1:57" ht="12.75" customHeight="1">
      <c r="A620" s="40"/>
      <c r="B620" s="40"/>
      <c r="C620" s="40"/>
      <c r="D620" s="7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BA620" s="40" t="e">
        <v>#REF!</v>
      </c>
      <c r="BB620" s="40" t="e">
        <v>#REF!</v>
      </c>
      <c r="BC620" s="40" t="e">
        <v>#REF!</v>
      </c>
      <c r="BD620" s="3" t="e">
        <v>#REF!</v>
      </c>
      <c r="BE620" s="3" t="e">
        <v>#REF!</v>
      </c>
    </row>
    <row r="621" spans="1:57" ht="12.75" customHeight="1" thickBot="1">
      <c r="A621" s="26"/>
      <c r="B621" s="26"/>
      <c r="C621" s="12" t="s">
        <v>290</v>
      </c>
      <c r="D621" s="26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BA621" s="26" t="e">
        <v>#REF!</v>
      </c>
      <c r="BB621" s="26" t="e">
        <v>#REF!</v>
      </c>
      <c r="BC621" s="12" t="e">
        <v>#REF!</v>
      </c>
      <c r="BD621" s="3" t="e">
        <v>#REF!</v>
      </c>
      <c r="BE621" s="3" t="e">
        <v>#REF!</v>
      </c>
    </row>
    <row r="622" spans="1:57" ht="12.75" customHeight="1" thickBot="1">
      <c r="A622" s="84"/>
      <c r="B622" s="237"/>
      <c r="C622" s="11" t="s">
        <v>291</v>
      </c>
      <c r="D622" s="17"/>
      <c r="E622" s="13"/>
      <c r="F622" s="13"/>
      <c r="G622" s="13"/>
      <c r="H622" s="13"/>
      <c r="I622" s="13"/>
      <c r="J622" s="13"/>
      <c r="K622" s="13"/>
      <c r="L622" s="13"/>
      <c r="M622" s="13"/>
      <c r="N622" s="15"/>
      <c r="O622" s="13"/>
      <c r="P622" s="13"/>
      <c r="Q622" s="213"/>
      <c r="BA622" s="17" t="e">
        <v>#REF!</v>
      </c>
      <c r="BB622" s="17" t="e">
        <v>#REF!</v>
      </c>
      <c r="BC622" s="11" t="e">
        <v>#REF!</v>
      </c>
      <c r="BD622" s="3" t="e">
        <v>#REF!</v>
      </c>
      <c r="BE622" s="3" t="e">
        <v>#REF!</v>
      </c>
    </row>
    <row r="623" spans="1:57" ht="12.75" customHeight="1" thickBot="1">
      <c r="A623" s="84"/>
      <c r="B623" s="237"/>
      <c r="C623" s="11" t="s">
        <v>292</v>
      </c>
      <c r="D623" s="17"/>
      <c r="E623" s="13"/>
      <c r="F623" s="13"/>
      <c r="G623" s="13"/>
      <c r="H623" s="13"/>
      <c r="I623" s="13"/>
      <c r="J623" s="13"/>
      <c r="K623" s="13"/>
      <c r="L623" s="13"/>
      <c r="M623" s="13"/>
      <c r="N623" s="15"/>
      <c r="O623" s="13"/>
      <c r="P623" s="13"/>
      <c r="Q623" s="213"/>
      <c r="BA623" s="17" t="e">
        <v>#REF!</v>
      </c>
      <c r="BB623" s="17" t="e">
        <v>#REF!</v>
      </c>
      <c r="BC623" s="11" t="e">
        <v>#REF!</v>
      </c>
      <c r="BD623" s="3" t="e">
        <v>#REF!</v>
      </c>
      <c r="BE623" s="3" t="e">
        <v>#REF!</v>
      </c>
    </row>
    <row r="624" spans="1:57" ht="12.75" customHeight="1" thickBot="1">
      <c r="A624" s="84"/>
      <c r="B624" s="237"/>
      <c r="C624" s="11" t="s">
        <v>293</v>
      </c>
      <c r="D624" s="17"/>
      <c r="E624" s="13"/>
      <c r="F624" s="13"/>
      <c r="G624" s="13"/>
      <c r="H624" s="13"/>
      <c r="I624" s="13"/>
      <c r="J624" s="13"/>
      <c r="K624" s="13"/>
      <c r="L624" s="13"/>
      <c r="M624" s="13"/>
      <c r="N624" s="15"/>
      <c r="O624" s="13"/>
      <c r="P624" s="13"/>
      <c r="Q624" s="213"/>
      <c r="BA624" s="17" t="e">
        <v>#REF!</v>
      </c>
      <c r="BB624" s="17" t="e">
        <v>#REF!</v>
      </c>
      <c r="BC624" s="11" t="e">
        <v>#REF!</v>
      </c>
      <c r="BD624" s="3" t="e">
        <v>#REF!</v>
      </c>
      <c r="BE624" s="3" t="e">
        <v>#REF!</v>
      </c>
    </row>
    <row r="625" spans="1:57" ht="12.75" customHeight="1" thickBot="1">
      <c r="A625" s="84"/>
      <c r="B625" s="237"/>
      <c r="C625" s="11" t="s">
        <v>294</v>
      </c>
      <c r="D625" s="17"/>
      <c r="E625" s="13"/>
      <c r="F625" s="13"/>
      <c r="G625" s="13"/>
      <c r="H625" s="13"/>
      <c r="I625" s="13"/>
      <c r="J625" s="13"/>
      <c r="K625" s="13"/>
      <c r="L625" s="13"/>
      <c r="M625" s="13"/>
      <c r="N625" s="15"/>
      <c r="O625" s="13"/>
      <c r="P625" s="13"/>
      <c r="Q625" s="213"/>
      <c r="BA625" s="17" t="e">
        <v>#REF!</v>
      </c>
      <c r="BB625" s="17" t="e">
        <v>#REF!</v>
      </c>
      <c r="BC625" s="11" t="e">
        <v>#REF!</v>
      </c>
      <c r="BD625" s="3" t="e">
        <v>#REF!</v>
      </c>
      <c r="BE625" s="3" t="e">
        <v>#REF!</v>
      </c>
    </row>
    <row r="626" spans="1:57" ht="12.75" customHeight="1" thickBot="1">
      <c r="A626" s="84"/>
      <c r="B626" s="237"/>
      <c r="C626" s="11" t="s">
        <v>295</v>
      </c>
      <c r="D626" s="17"/>
      <c r="E626" s="13"/>
      <c r="F626" s="13"/>
      <c r="G626" s="13"/>
      <c r="H626" s="13"/>
      <c r="I626" s="13"/>
      <c r="J626" s="13"/>
      <c r="K626" s="13"/>
      <c r="L626" s="13"/>
      <c r="M626" s="13"/>
      <c r="N626" s="15"/>
      <c r="O626" s="13"/>
      <c r="P626" s="13"/>
      <c r="Q626" s="213"/>
      <c r="BA626" s="17" t="e">
        <v>#REF!</v>
      </c>
      <c r="BB626" s="17" t="e">
        <v>#REF!</v>
      </c>
      <c r="BC626" s="11" t="e">
        <v>#REF!</v>
      </c>
      <c r="BD626" s="3" t="e">
        <v>#REF!</v>
      </c>
      <c r="BE626" s="3" t="e">
        <v>#REF!</v>
      </c>
    </row>
    <row r="627" spans="1:57" ht="12.75" customHeight="1" thickBot="1">
      <c r="A627" s="1"/>
      <c r="B627" s="240"/>
      <c r="C627" s="21" t="s">
        <v>296</v>
      </c>
      <c r="D627" s="22"/>
      <c r="E627" s="23"/>
      <c r="F627" s="214"/>
      <c r="G627" s="214"/>
      <c r="H627" s="214"/>
      <c r="I627" s="214"/>
      <c r="J627" s="214"/>
      <c r="K627" s="214"/>
      <c r="L627" s="224"/>
      <c r="M627" s="214"/>
      <c r="N627" s="224"/>
      <c r="O627" s="214"/>
      <c r="P627" s="219"/>
      <c r="Q627" s="215"/>
      <c r="BA627" s="22" t="e">
        <v>#REF!</v>
      </c>
      <c r="BB627" s="22" t="e">
        <v>#REF!</v>
      </c>
      <c r="BC627" s="21" t="e">
        <v>#REF!</v>
      </c>
      <c r="BD627" s="3" t="e">
        <v>#REF!</v>
      </c>
      <c r="BE627" s="3" t="e">
        <v>#REF!</v>
      </c>
    </row>
    <row r="628" spans="1:57" ht="12.75" customHeight="1">
      <c r="A628" s="40"/>
      <c r="B628" s="40"/>
      <c r="C628" s="40"/>
      <c r="D628" s="26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BA628" s="40" t="e">
        <v>#REF!</v>
      </c>
      <c r="BB628" s="40" t="e">
        <v>#REF!</v>
      </c>
      <c r="BC628" s="40" t="e">
        <v>#REF!</v>
      </c>
      <c r="BD628" s="3" t="e">
        <v>#REF!</v>
      </c>
      <c r="BE628" s="3" t="e">
        <v>#REF!</v>
      </c>
    </row>
    <row r="629" spans="1:57" ht="12.75" customHeight="1" thickBot="1">
      <c r="A629" s="26"/>
      <c r="B629" s="26"/>
      <c r="C629" s="12" t="s">
        <v>297</v>
      </c>
      <c r="D629" s="26"/>
      <c r="E629" s="26"/>
      <c r="F629" s="26"/>
      <c r="G629" s="26"/>
      <c r="H629" s="26"/>
      <c r="I629" s="26"/>
      <c r="J629" s="26"/>
      <c r="K629" s="26"/>
      <c r="L629" s="48"/>
      <c r="M629" s="26"/>
      <c r="N629" s="27"/>
      <c r="O629" s="27"/>
      <c r="P629" s="27"/>
      <c r="Q629" s="27"/>
      <c r="BA629" s="26" t="e">
        <v>#REF!</v>
      </c>
      <c r="BB629" s="26" t="e">
        <v>#REF!</v>
      </c>
      <c r="BC629" s="12" t="e">
        <v>#REF!</v>
      </c>
      <c r="BD629" s="3" t="e">
        <v>#REF!</v>
      </c>
      <c r="BE629" s="3" t="e">
        <v>#REF!</v>
      </c>
    </row>
    <row r="630" spans="1:57" ht="12.75" customHeight="1" thickBot="1">
      <c r="A630" s="84"/>
      <c r="B630" s="237"/>
      <c r="C630" s="11" t="s">
        <v>298</v>
      </c>
      <c r="D630" s="17"/>
      <c r="E630" s="13"/>
      <c r="F630" s="13"/>
      <c r="G630" s="13"/>
      <c r="H630" s="13"/>
      <c r="I630" s="13"/>
      <c r="J630" s="13"/>
      <c r="K630" s="13"/>
      <c r="L630" s="13"/>
      <c r="M630" s="13"/>
      <c r="N630" s="15"/>
      <c r="O630" s="13"/>
      <c r="P630" s="13"/>
      <c r="Q630" s="213"/>
      <c r="BA630" s="17" t="e">
        <v>#REF!</v>
      </c>
      <c r="BB630" s="17" t="e">
        <v>#REF!</v>
      </c>
      <c r="BC630" s="11" t="e">
        <v>#REF!</v>
      </c>
      <c r="BD630" s="3" t="e">
        <v>#REF!</v>
      </c>
      <c r="BE630" s="3" t="e">
        <v>#REF!</v>
      </c>
    </row>
    <row r="631" spans="1:57" ht="12.75" customHeight="1" thickBot="1">
      <c r="A631" s="84"/>
      <c r="B631" s="237"/>
      <c r="C631" s="11" t="s">
        <v>299</v>
      </c>
      <c r="D631" s="17"/>
      <c r="E631" s="13"/>
      <c r="F631" s="13"/>
      <c r="G631" s="13"/>
      <c r="H631" s="13"/>
      <c r="I631" s="13"/>
      <c r="J631" s="13"/>
      <c r="K631" s="13"/>
      <c r="L631" s="13"/>
      <c r="M631" s="13"/>
      <c r="N631" s="15"/>
      <c r="O631" s="13"/>
      <c r="P631" s="13"/>
      <c r="Q631" s="213"/>
      <c r="BA631" s="17" t="e">
        <v>#REF!</v>
      </c>
      <c r="BB631" s="17" t="e">
        <v>#REF!</v>
      </c>
      <c r="BC631" s="11" t="e">
        <v>#REF!</v>
      </c>
      <c r="BD631" s="3" t="e">
        <v>#REF!</v>
      </c>
      <c r="BE631" s="3" t="e">
        <v>#REF!</v>
      </c>
    </row>
    <row r="632" spans="1:57" ht="12.75" customHeight="1" thickBot="1">
      <c r="A632" s="1"/>
      <c r="B632" s="240"/>
      <c r="C632" s="21" t="s">
        <v>300</v>
      </c>
      <c r="D632" s="22"/>
      <c r="E632" s="23"/>
      <c r="F632" s="23"/>
      <c r="G632" s="23"/>
      <c r="H632" s="23"/>
      <c r="I632" s="23"/>
      <c r="J632" s="23"/>
      <c r="K632" s="23"/>
      <c r="L632" s="15"/>
      <c r="M632" s="23"/>
      <c r="N632" s="15"/>
      <c r="O632" s="23"/>
      <c r="P632" s="13"/>
      <c r="Q632" s="209"/>
      <c r="BA632" s="22" t="e">
        <v>#REF!</v>
      </c>
      <c r="BB632" s="22" t="e">
        <v>#REF!</v>
      </c>
      <c r="BC632" s="21" t="e">
        <v>#REF!</v>
      </c>
      <c r="BD632" s="3" t="e">
        <v>#REF!</v>
      </c>
      <c r="BE632" s="3" t="e">
        <v>#REF!</v>
      </c>
    </row>
    <row r="633" spans="1:57" ht="12.75" customHeight="1" thickBot="1">
      <c r="A633" s="84"/>
      <c r="B633" s="237"/>
      <c r="C633" s="11" t="s">
        <v>301</v>
      </c>
      <c r="D633" s="17"/>
      <c r="E633" s="13"/>
      <c r="F633" s="13"/>
      <c r="G633" s="13"/>
      <c r="H633" s="13"/>
      <c r="I633" s="13"/>
      <c r="J633" s="13"/>
      <c r="K633" s="13"/>
      <c r="L633" s="13"/>
      <c r="M633" s="13"/>
      <c r="N633" s="15"/>
      <c r="O633" s="13"/>
      <c r="P633" s="13"/>
      <c r="Q633" s="213"/>
      <c r="BA633" s="17" t="e">
        <v>#REF!</v>
      </c>
      <c r="BB633" s="17" t="e">
        <v>#REF!</v>
      </c>
      <c r="BC633" s="11" t="e">
        <v>#REF!</v>
      </c>
      <c r="BD633" s="3" t="e">
        <v>#REF!</v>
      </c>
      <c r="BE633" s="3" t="e">
        <v>#REF!</v>
      </c>
    </row>
    <row r="634" spans="1:57" ht="12.75" customHeight="1" thickBot="1">
      <c r="A634" s="1"/>
      <c r="B634" s="240"/>
      <c r="C634" s="21" t="s">
        <v>302</v>
      </c>
      <c r="D634" s="22"/>
      <c r="E634" s="23"/>
      <c r="F634" s="214"/>
      <c r="G634" s="214"/>
      <c r="H634" s="214"/>
      <c r="I634" s="214"/>
      <c r="J634" s="214"/>
      <c r="K634" s="214"/>
      <c r="L634" s="224"/>
      <c r="M634" s="214"/>
      <c r="N634" s="224"/>
      <c r="O634" s="214"/>
      <c r="P634" s="219"/>
      <c r="Q634" s="215"/>
      <c r="BA634" s="22" t="e">
        <v>#REF!</v>
      </c>
      <c r="BB634" s="22" t="e">
        <v>#REF!</v>
      </c>
      <c r="BC634" s="21" t="e">
        <v>#REF!</v>
      </c>
      <c r="BD634" s="3" t="e">
        <v>#REF!</v>
      </c>
      <c r="BE634" s="3" t="e">
        <v>#REF!</v>
      </c>
    </row>
    <row r="635" spans="1:57" ht="12.75" customHeight="1">
      <c r="L635" s="92"/>
      <c r="M635" s="92"/>
      <c r="BA635" s="3" t="e">
        <v>#REF!</v>
      </c>
      <c r="BB635" s="3" t="e">
        <v>#REF!</v>
      </c>
      <c r="BC635" s="3" t="e">
        <v>#REF!</v>
      </c>
      <c r="BD635" s="3" t="e">
        <v>#REF!</v>
      </c>
      <c r="BE635" s="3" t="e">
        <v>#REF!</v>
      </c>
    </row>
    <row r="636" spans="1:57" ht="12.75" customHeight="1">
      <c r="L636" s="92"/>
      <c r="M636" s="92"/>
      <c r="BA636" s="3" t="e">
        <v>#REF!</v>
      </c>
      <c r="BB636" s="3" t="e">
        <v>#REF!</v>
      </c>
      <c r="BC636" s="3" t="e">
        <v>#REF!</v>
      </c>
      <c r="BD636" s="3" t="e">
        <v>#REF!</v>
      </c>
      <c r="BE636" s="3" t="e">
        <v>#REF!</v>
      </c>
    </row>
    <row r="637" spans="1:57" ht="12.75" customHeight="1">
      <c r="L637" s="92"/>
      <c r="M637" s="92"/>
      <c r="BA637" s="3" t="e">
        <v>#REF!</v>
      </c>
      <c r="BB637" s="3" t="e">
        <v>#REF!</v>
      </c>
      <c r="BC637" s="3" t="e">
        <v>#REF!</v>
      </c>
      <c r="BD637" s="3" t="e">
        <v>#REF!</v>
      </c>
      <c r="BE637" s="3" t="e">
        <v>#REF!</v>
      </c>
    </row>
    <row r="638" spans="1:57" ht="12.75" customHeight="1">
      <c r="L638" s="92"/>
      <c r="M638" s="92"/>
      <c r="BA638" s="3" t="e">
        <v>#REF!</v>
      </c>
      <c r="BB638" s="3" t="e">
        <v>#REF!</v>
      </c>
      <c r="BC638" s="3" t="e">
        <v>#REF!</v>
      </c>
      <c r="BD638" s="3" t="e">
        <v>#REF!</v>
      </c>
      <c r="BE638" s="3" t="e">
        <v>#REF!</v>
      </c>
    </row>
    <row r="639" spans="1:57" ht="12.75" customHeight="1">
      <c r="L639" s="92"/>
      <c r="M639" s="92"/>
      <c r="BA639" s="3" t="e">
        <v>#REF!</v>
      </c>
      <c r="BB639" s="3" t="e">
        <v>#REF!</v>
      </c>
      <c r="BC639" s="3" t="e">
        <v>#REF!</v>
      </c>
      <c r="BD639" s="3" t="e">
        <v>#REF!</v>
      </c>
      <c r="BE639" s="3" t="e">
        <v>#REF!</v>
      </c>
    </row>
    <row r="640" spans="1:57" ht="12.75" customHeight="1">
      <c r="L640" s="92"/>
      <c r="M640" s="92"/>
      <c r="BA640" s="3" t="e">
        <v>#REF!</v>
      </c>
      <c r="BB640" s="3" t="e">
        <v>#REF!</v>
      </c>
      <c r="BC640" s="3" t="e">
        <v>#REF!</v>
      </c>
      <c r="BD640" s="3" t="e">
        <v>#REF!</v>
      </c>
      <c r="BE640" s="3" t="e">
        <v>#REF!</v>
      </c>
    </row>
    <row r="641" spans="12:13" ht="12.75" customHeight="1">
      <c r="L641" s="92"/>
      <c r="M641" s="92"/>
    </row>
    <row r="642" spans="12:13" ht="12.75" customHeight="1">
      <c r="L642" s="92"/>
      <c r="M642" s="92"/>
    </row>
    <row r="643" spans="12:13" ht="12.75" customHeight="1">
      <c r="L643" s="92"/>
      <c r="M643" s="92"/>
    </row>
    <row r="644" spans="12:13" ht="12.75" customHeight="1">
      <c r="L644" s="92"/>
      <c r="M644" s="92"/>
    </row>
    <row r="645" spans="12:13" ht="12.75" customHeight="1">
      <c r="L645" s="92"/>
      <c r="M645" s="92"/>
    </row>
    <row r="646" spans="12:13" ht="12.75" customHeight="1">
      <c r="L646" s="92"/>
      <c r="M646" s="92"/>
    </row>
    <row r="647" spans="12:13" ht="12.75" customHeight="1">
      <c r="L647" s="92"/>
      <c r="M647" s="92"/>
    </row>
    <row r="648" spans="12:13" ht="12.75" customHeight="1">
      <c r="L648" s="92"/>
      <c r="M648" s="92"/>
    </row>
    <row r="649" spans="12:13" ht="12.75" customHeight="1">
      <c r="L649" s="92"/>
      <c r="M649" s="92"/>
    </row>
    <row r="650" spans="12:13" ht="12.75" customHeight="1">
      <c r="L650" s="92"/>
      <c r="M650" s="92"/>
    </row>
    <row r="651" spans="12:13" ht="12.75" customHeight="1">
      <c r="L651" s="92"/>
      <c r="M651" s="92"/>
    </row>
    <row r="652" spans="12:13" ht="12.75" customHeight="1">
      <c r="L652" s="92"/>
      <c r="M652" s="92"/>
    </row>
    <row r="653" spans="12:13" ht="12.75" customHeight="1">
      <c r="L653" s="92"/>
      <c r="M653" s="92"/>
    </row>
    <row r="654" spans="12:13" ht="12.75" customHeight="1">
      <c r="L654" s="92"/>
      <c r="M654" s="92"/>
    </row>
    <row r="655" spans="12:13" ht="12.75" customHeight="1">
      <c r="L655" s="92"/>
      <c r="M655" s="92"/>
    </row>
    <row r="656" spans="12:13" ht="12.75" customHeight="1">
      <c r="L656" s="92"/>
      <c r="M656" s="92"/>
    </row>
    <row r="657" spans="12:13" ht="12.75" customHeight="1">
      <c r="L657" s="92"/>
      <c r="M657" s="92"/>
    </row>
    <row r="658" spans="12:13" ht="12.75" customHeight="1">
      <c r="L658" s="92"/>
      <c r="M658" s="92"/>
    </row>
    <row r="659" spans="12:13" ht="12.75" customHeight="1">
      <c r="L659" s="92"/>
      <c r="M659" s="92"/>
    </row>
    <row r="660" spans="12:13" ht="12.75" customHeight="1">
      <c r="L660" s="92"/>
      <c r="M660" s="92"/>
    </row>
    <row r="661" spans="12:13" ht="12.75" customHeight="1">
      <c r="L661" s="92"/>
      <c r="M661" s="92"/>
    </row>
    <row r="662" spans="12:13" ht="12.75" customHeight="1">
      <c r="L662" s="92"/>
      <c r="M662" s="92"/>
    </row>
    <row r="663" spans="12:13" ht="12.75" customHeight="1">
      <c r="L663" s="92"/>
      <c r="M663" s="92"/>
    </row>
    <row r="664" spans="12:13" ht="12.75" customHeight="1">
      <c r="L664" s="92"/>
      <c r="M664" s="92"/>
    </row>
    <row r="665" spans="12:13" ht="12.75" customHeight="1">
      <c r="L665" s="92"/>
      <c r="M665" s="92"/>
    </row>
    <row r="666" spans="12:13" ht="12.75" customHeight="1">
      <c r="L666" s="92"/>
      <c r="M666" s="92"/>
    </row>
    <row r="667" spans="12:13" ht="12.75" customHeight="1">
      <c r="L667" s="92"/>
      <c r="M667" s="92"/>
    </row>
    <row r="668" spans="12:13" ht="12.75" customHeight="1">
      <c r="L668" s="92"/>
      <c r="M668" s="92"/>
    </row>
    <row r="669" spans="12:13" ht="12.75" customHeight="1">
      <c r="L669" s="92"/>
      <c r="M669" s="92"/>
    </row>
    <row r="670" spans="12:13" ht="12.75" customHeight="1">
      <c r="L670" s="92"/>
      <c r="M670" s="92"/>
    </row>
    <row r="671" spans="12:13" ht="12.75" customHeight="1">
      <c r="L671" s="92"/>
      <c r="M671" s="92"/>
    </row>
    <row r="672" spans="12:13" ht="12.75" customHeight="1">
      <c r="L672" s="92"/>
      <c r="M672" s="92"/>
    </row>
    <row r="673" spans="12:13" ht="12.75" customHeight="1">
      <c r="L673" s="92"/>
      <c r="M673" s="92"/>
    </row>
    <row r="674" spans="12:13" ht="12.75" customHeight="1">
      <c r="L674" s="92"/>
      <c r="M674" s="92"/>
    </row>
    <row r="675" spans="12:13" ht="12.75" customHeight="1">
      <c r="L675" s="92"/>
      <c r="M675" s="92"/>
    </row>
    <row r="676" spans="12:13" ht="12.75" customHeight="1">
      <c r="L676" s="92"/>
      <c r="M676" s="92"/>
    </row>
    <row r="677" spans="12:13" ht="12.75" customHeight="1">
      <c r="L677" s="92"/>
      <c r="M677" s="92"/>
    </row>
    <row r="678" spans="12:13" ht="12.75" customHeight="1">
      <c r="L678" s="92"/>
      <c r="M678" s="92"/>
    </row>
    <row r="679" spans="12:13" ht="12.75" customHeight="1">
      <c r="L679" s="92"/>
      <c r="M679" s="92"/>
    </row>
    <row r="680" spans="12:13" ht="12.75" customHeight="1">
      <c r="L680" s="92"/>
      <c r="M680" s="92"/>
    </row>
    <row r="681" spans="12:13" ht="12.75" customHeight="1">
      <c r="L681" s="92"/>
      <c r="M681" s="92"/>
    </row>
    <row r="682" spans="12:13" ht="12.75" customHeight="1">
      <c r="L682" s="92"/>
      <c r="M682" s="92"/>
    </row>
    <row r="683" spans="12:13" ht="12.75" customHeight="1">
      <c r="L683" s="92"/>
      <c r="M683" s="92"/>
    </row>
    <row r="684" spans="12:13" ht="12.75" customHeight="1">
      <c r="L684" s="92"/>
      <c r="M684" s="92"/>
    </row>
    <row r="685" spans="12:13" ht="12.75" customHeight="1">
      <c r="L685" s="92"/>
      <c r="M685" s="92"/>
    </row>
    <row r="686" spans="12:13" ht="12.75" customHeight="1">
      <c r="L686" s="92"/>
      <c r="M686" s="92"/>
    </row>
    <row r="687" spans="12:13" ht="12.75" customHeight="1">
      <c r="L687" s="92"/>
      <c r="M687" s="92"/>
    </row>
    <row r="688" spans="12:13" ht="12.75" customHeight="1">
      <c r="L688" s="92"/>
      <c r="M688" s="92"/>
    </row>
    <row r="689" spans="12:13" ht="12.75" customHeight="1">
      <c r="L689" s="92"/>
      <c r="M689" s="92"/>
    </row>
    <row r="690" spans="12:13" ht="12.75" customHeight="1">
      <c r="L690" s="92"/>
      <c r="M690" s="92"/>
    </row>
    <row r="691" spans="12:13" ht="12.75" customHeight="1">
      <c r="L691" s="92"/>
      <c r="M691" s="92"/>
    </row>
    <row r="692" spans="12:13" ht="12.75" customHeight="1">
      <c r="L692" s="92"/>
      <c r="M692" s="92"/>
    </row>
    <row r="693" spans="12:13" ht="12.75" customHeight="1">
      <c r="L693" s="92"/>
      <c r="M693" s="92"/>
    </row>
    <row r="694" spans="12:13" ht="12.75" customHeight="1">
      <c r="L694" s="92"/>
      <c r="M694" s="92"/>
    </row>
    <row r="695" spans="12:13" ht="12.75" customHeight="1">
      <c r="L695" s="92"/>
      <c r="M695" s="92"/>
    </row>
    <row r="696" spans="12:13" ht="12.75" customHeight="1">
      <c r="L696" s="92"/>
      <c r="M696" s="92"/>
    </row>
    <row r="697" spans="12:13" ht="12.75" customHeight="1">
      <c r="L697" s="92"/>
      <c r="M697" s="92"/>
    </row>
    <row r="698" spans="12:13" ht="12.75" customHeight="1">
      <c r="L698" s="92"/>
      <c r="M698" s="92"/>
    </row>
    <row r="699" spans="12:13" ht="12.75" customHeight="1">
      <c r="L699" s="92"/>
      <c r="M699" s="92"/>
    </row>
    <row r="700" spans="12:13" ht="12.75" customHeight="1">
      <c r="L700" s="92"/>
      <c r="M700" s="92"/>
    </row>
    <row r="701" spans="12:13" ht="12.75" customHeight="1">
      <c r="L701" s="92"/>
      <c r="M701" s="92"/>
    </row>
    <row r="702" spans="12:13" ht="12.75" customHeight="1">
      <c r="L702" s="92"/>
      <c r="M702" s="92"/>
    </row>
    <row r="703" spans="12:13" ht="12.75" customHeight="1">
      <c r="L703" s="92"/>
      <c r="M703" s="92"/>
    </row>
    <row r="704" spans="12:13">
      <c r="L704" s="92"/>
      <c r="M704" s="92"/>
    </row>
    <row r="705" spans="12:13">
      <c r="L705" s="92"/>
      <c r="M705" s="92"/>
    </row>
    <row r="706" spans="12:13">
      <c r="L706" s="92"/>
      <c r="M706" s="92"/>
    </row>
    <row r="707" spans="12:13">
      <c r="L707" s="92"/>
      <c r="M707" s="92"/>
    </row>
    <row r="708" spans="12:13">
      <c r="L708" s="92"/>
      <c r="M708" s="92"/>
    </row>
    <row r="709" spans="12:13">
      <c r="L709" s="92"/>
      <c r="M709" s="92"/>
    </row>
    <row r="710" spans="12:13">
      <c r="L710" s="92"/>
      <c r="M710" s="92"/>
    </row>
    <row r="711" spans="12:13">
      <c r="L711" s="92"/>
      <c r="M711" s="92"/>
    </row>
    <row r="712" spans="12:13">
      <c r="L712" s="92"/>
      <c r="M712" s="92"/>
    </row>
    <row r="713" spans="12:13">
      <c r="L713" s="92"/>
      <c r="M713" s="92"/>
    </row>
    <row r="714" spans="12:13">
      <c r="L714" s="92"/>
      <c r="M714" s="92"/>
    </row>
    <row r="715" spans="12:13">
      <c r="L715" s="92"/>
      <c r="M715" s="92"/>
    </row>
    <row r="716" spans="12:13">
      <c r="L716" s="92"/>
      <c r="M716" s="92"/>
    </row>
    <row r="717" spans="12:13">
      <c r="L717" s="92"/>
      <c r="M717" s="92"/>
    </row>
    <row r="718" spans="12:13">
      <c r="L718" s="92"/>
      <c r="M718" s="92"/>
    </row>
    <row r="719" spans="12:13">
      <c r="L719" s="92"/>
      <c r="M719" s="92"/>
    </row>
    <row r="720" spans="12:13">
      <c r="L720" s="92"/>
      <c r="M720" s="92"/>
    </row>
    <row r="721" spans="12:13">
      <c r="L721" s="92"/>
      <c r="M721" s="92"/>
    </row>
    <row r="722" spans="12:13">
      <c r="L722" s="92"/>
      <c r="M722" s="92"/>
    </row>
    <row r="723" spans="12:13">
      <c r="L723" s="92"/>
      <c r="M723" s="92"/>
    </row>
    <row r="724" spans="12:13">
      <c r="L724" s="92"/>
      <c r="M724" s="92"/>
    </row>
    <row r="725" spans="12:13">
      <c r="L725" s="92"/>
      <c r="M725" s="92"/>
    </row>
    <row r="726" spans="12:13">
      <c r="L726" s="92"/>
      <c r="M726" s="92"/>
    </row>
    <row r="727" spans="12:13">
      <c r="L727" s="92"/>
      <c r="M727" s="92"/>
    </row>
    <row r="728" spans="12:13">
      <c r="L728" s="92"/>
      <c r="M728" s="92"/>
    </row>
    <row r="729" spans="12:13">
      <c r="L729" s="92"/>
      <c r="M729" s="92"/>
    </row>
    <row r="730" spans="12:13">
      <c r="L730" s="92"/>
      <c r="M730" s="92"/>
    </row>
    <row r="731" spans="12:13">
      <c r="L731" s="92"/>
      <c r="M731" s="92"/>
    </row>
    <row r="732" spans="12:13">
      <c r="L732" s="92"/>
      <c r="M732" s="92"/>
    </row>
    <row r="733" spans="12:13">
      <c r="L733" s="92"/>
      <c r="M733" s="92"/>
    </row>
    <row r="734" spans="12:13">
      <c r="L734" s="92"/>
      <c r="M734" s="92"/>
    </row>
    <row r="735" spans="12:13">
      <c r="L735" s="92"/>
      <c r="M735" s="92"/>
    </row>
    <row r="736" spans="12:13">
      <c r="L736" s="92"/>
      <c r="M736" s="92"/>
    </row>
    <row r="737" spans="12:13">
      <c r="L737" s="92"/>
      <c r="M737" s="92"/>
    </row>
    <row r="738" spans="12:13">
      <c r="L738" s="92"/>
      <c r="M738" s="92"/>
    </row>
    <row r="739" spans="12:13">
      <c r="L739" s="92"/>
      <c r="M739" s="92"/>
    </row>
    <row r="740" spans="12:13">
      <c r="L740" s="92"/>
      <c r="M740" s="92"/>
    </row>
    <row r="741" spans="12:13">
      <c r="L741" s="92"/>
      <c r="M741" s="92"/>
    </row>
    <row r="742" spans="12:13">
      <c r="L742" s="92"/>
      <c r="M742" s="92"/>
    </row>
    <row r="743" spans="12:13">
      <c r="L743" s="92"/>
      <c r="M743" s="92"/>
    </row>
    <row r="744" spans="12:13">
      <c r="L744" s="92"/>
      <c r="M744" s="92"/>
    </row>
    <row r="745" spans="12:13">
      <c r="L745" s="92"/>
      <c r="M745" s="92"/>
    </row>
    <row r="746" spans="12:13">
      <c r="L746" s="92"/>
      <c r="M746" s="92"/>
    </row>
    <row r="747" spans="12:13">
      <c r="L747" s="92"/>
      <c r="M747" s="92"/>
    </row>
    <row r="748" spans="12:13">
      <c r="L748" s="92"/>
      <c r="M748" s="92"/>
    </row>
    <row r="749" spans="12:13">
      <c r="L749" s="92"/>
      <c r="M749" s="92"/>
    </row>
    <row r="750" spans="12:13">
      <c r="L750" s="92"/>
      <c r="M750" s="92"/>
    </row>
    <row r="751" spans="12:13">
      <c r="L751" s="92"/>
      <c r="M751" s="92"/>
    </row>
    <row r="752" spans="12:13">
      <c r="L752" s="92"/>
      <c r="M752" s="92"/>
    </row>
    <row r="753" spans="12:13">
      <c r="L753" s="92"/>
      <c r="M753" s="92"/>
    </row>
    <row r="754" spans="12:13">
      <c r="L754" s="92"/>
      <c r="M754" s="92"/>
    </row>
    <row r="755" spans="12:13">
      <c r="L755" s="92"/>
      <c r="M755" s="92"/>
    </row>
    <row r="756" spans="12:13">
      <c r="L756" s="92"/>
      <c r="M756" s="92"/>
    </row>
    <row r="757" spans="12:13">
      <c r="L757" s="92"/>
      <c r="M757" s="92"/>
    </row>
    <row r="758" spans="12:13">
      <c r="L758" s="92"/>
      <c r="M758" s="92"/>
    </row>
    <row r="759" spans="12:13">
      <c r="L759" s="92"/>
      <c r="M759" s="92"/>
    </row>
    <row r="760" spans="12:13">
      <c r="L760" s="92"/>
      <c r="M760" s="92"/>
    </row>
    <row r="761" spans="12:13">
      <c r="L761" s="92"/>
      <c r="M761" s="92"/>
    </row>
    <row r="762" spans="12:13">
      <c r="L762" s="92"/>
      <c r="M762" s="92"/>
    </row>
    <row r="763" spans="12:13">
      <c r="L763" s="92"/>
      <c r="M763" s="92"/>
    </row>
    <row r="764" spans="12:13">
      <c r="L764" s="92"/>
      <c r="M764" s="92"/>
    </row>
    <row r="765" spans="12:13">
      <c r="L765" s="92"/>
      <c r="M765" s="92"/>
    </row>
    <row r="766" spans="12:13">
      <c r="L766" s="92"/>
      <c r="M766" s="92"/>
    </row>
    <row r="767" spans="12:13">
      <c r="L767" s="92"/>
      <c r="M767" s="92"/>
    </row>
    <row r="768" spans="12:13">
      <c r="L768" s="92"/>
      <c r="M768" s="92"/>
    </row>
    <row r="769" spans="12:13">
      <c r="L769" s="92"/>
      <c r="M769" s="92"/>
    </row>
    <row r="770" spans="12:13">
      <c r="L770" s="92"/>
      <c r="M770" s="92"/>
    </row>
    <row r="771" spans="12:13">
      <c r="L771" s="92"/>
      <c r="M771" s="92"/>
    </row>
    <row r="772" spans="12:13">
      <c r="L772" s="92"/>
      <c r="M772" s="92"/>
    </row>
    <row r="773" spans="12:13">
      <c r="L773" s="92"/>
      <c r="M773" s="92"/>
    </row>
    <row r="774" spans="12:13">
      <c r="L774" s="92"/>
      <c r="M774" s="92"/>
    </row>
    <row r="775" spans="12:13">
      <c r="L775" s="92"/>
      <c r="M775" s="92"/>
    </row>
    <row r="776" spans="12:13">
      <c r="L776" s="92"/>
      <c r="M776" s="92"/>
    </row>
    <row r="777" spans="12:13">
      <c r="L777" s="92"/>
      <c r="M777" s="92"/>
    </row>
    <row r="778" spans="12:13">
      <c r="L778" s="92"/>
      <c r="M778" s="92"/>
    </row>
    <row r="779" spans="12:13">
      <c r="L779" s="92"/>
      <c r="M779" s="92"/>
    </row>
    <row r="780" spans="12:13">
      <c r="L780" s="92"/>
      <c r="M780" s="92"/>
    </row>
    <row r="781" spans="12:13">
      <c r="L781" s="92"/>
      <c r="M781" s="92"/>
    </row>
    <row r="782" spans="12:13">
      <c r="L782" s="92"/>
      <c r="M782" s="92"/>
    </row>
    <row r="783" spans="12:13">
      <c r="L783" s="92"/>
      <c r="M783" s="92"/>
    </row>
    <row r="784" spans="12:13">
      <c r="L784" s="92"/>
      <c r="M784" s="92"/>
    </row>
    <row r="785" spans="12:13">
      <c r="L785" s="92"/>
      <c r="M785" s="92"/>
    </row>
    <row r="786" spans="12:13">
      <c r="L786" s="92"/>
      <c r="M786" s="92"/>
    </row>
    <row r="787" spans="12:13">
      <c r="L787" s="92"/>
      <c r="M787" s="92"/>
    </row>
    <row r="788" spans="12:13">
      <c r="L788" s="92"/>
      <c r="M788" s="92"/>
    </row>
    <row r="789" spans="12:13">
      <c r="L789" s="92"/>
      <c r="M789" s="92"/>
    </row>
    <row r="790" spans="12:13">
      <c r="L790" s="92"/>
      <c r="M790" s="92"/>
    </row>
    <row r="791" spans="12:13">
      <c r="L791" s="92"/>
      <c r="M791" s="92"/>
    </row>
    <row r="792" spans="12:13">
      <c r="L792" s="92"/>
      <c r="M792" s="92"/>
    </row>
    <row r="793" spans="12:13">
      <c r="L793" s="92"/>
      <c r="M793" s="92"/>
    </row>
    <row r="794" spans="12:13">
      <c r="L794" s="92"/>
      <c r="M794" s="92"/>
    </row>
    <row r="795" spans="12:13">
      <c r="L795" s="92"/>
      <c r="M795" s="92"/>
    </row>
    <row r="796" spans="12:13">
      <c r="L796" s="92"/>
      <c r="M796" s="92"/>
    </row>
    <row r="797" spans="12:13">
      <c r="L797" s="92"/>
      <c r="M797" s="92"/>
    </row>
    <row r="798" spans="12:13">
      <c r="L798" s="92"/>
      <c r="M798" s="92"/>
    </row>
    <row r="799" spans="12:13">
      <c r="L799" s="92"/>
      <c r="M799" s="92"/>
    </row>
    <row r="800" spans="12:13">
      <c r="L800" s="92"/>
      <c r="M800" s="92"/>
    </row>
    <row r="801" spans="12:13">
      <c r="L801" s="92"/>
      <c r="M801" s="92"/>
    </row>
    <row r="802" spans="12:13">
      <c r="L802" s="92"/>
      <c r="M802" s="92"/>
    </row>
    <row r="803" spans="12:13">
      <c r="L803" s="92"/>
      <c r="M803" s="92"/>
    </row>
    <row r="804" spans="12:13">
      <c r="L804" s="92"/>
      <c r="M804" s="92"/>
    </row>
    <row r="805" spans="12:13">
      <c r="L805" s="92"/>
      <c r="M805" s="92"/>
    </row>
    <row r="806" spans="12:13">
      <c r="L806" s="92"/>
      <c r="M806" s="92"/>
    </row>
    <row r="807" spans="12:13">
      <c r="L807" s="92"/>
      <c r="M807" s="92"/>
    </row>
    <row r="808" spans="12:13">
      <c r="L808" s="92"/>
      <c r="M808" s="92"/>
    </row>
    <row r="809" spans="12:13">
      <c r="L809" s="92"/>
      <c r="M809" s="92"/>
    </row>
    <row r="810" spans="12:13">
      <c r="L810" s="92"/>
      <c r="M810" s="92"/>
    </row>
    <row r="811" spans="12:13">
      <c r="L811" s="92"/>
      <c r="M811" s="92"/>
    </row>
    <row r="812" spans="12:13">
      <c r="L812" s="92"/>
      <c r="M812" s="92"/>
    </row>
    <row r="813" spans="12:13">
      <c r="L813" s="92"/>
      <c r="M813" s="92"/>
    </row>
    <row r="814" spans="12:13">
      <c r="L814" s="92"/>
      <c r="M814" s="92"/>
    </row>
    <row r="815" spans="12:13">
      <c r="L815" s="92"/>
      <c r="M815" s="92"/>
    </row>
    <row r="816" spans="12:13">
      <c r="L816" s="92"/>
      <c r="M816" s="92"/>
    </row>
    <row r="817" spans="12:13">
      <c r="L817" s="92"/>
      <c r="M817" s="92"/>
    </row>
    <row r="818" spans="12:13">
      <c r="L818" s="92"/>
      <c r="M818" s="92"/>
    </row>
    <row r="819" spans="12:13">
      <c r="L819" s="92"/>
      <c r="M819" s="92"/>
    </row>
    <row r="820" spans="12:13">
      <c r="L820" s="92"/>
      <c r="M820" s="92"/>
    </row>
    <row r="821" spans="12:13">
      <c r="L821" s="92"/>
      <c r="M821" s="92"/>
    </row>
    <row r="822" spans="12:13">
      <c r="L822" s="92"/>
      <c r="M822" s="92"/>
    </row>
    <row r="823" spans="12:13">
      <c r="L823" s="92"/>
      <c r="M823" s="92"/>
    </row>
    <row r="824" spans="12:13">
      <c r="L824" s="92"/>
      <c r="M824" s="92"/>
    </row>
    <row r="825" spans="12:13">
      <c r="L825" s="92"/>
      <c r="M825" s="92"/>
    </row>
    <row r="826" spans="12:13">
      <c r="L826" s="92"/>
      <c r="M826" s="92"/>
    </row>
    <row r="827" spans="12:13">
      <c r="L827" s="92"/>
      <c r="M827" s="92"/>
    </row>
    <row r="828" spans="12:13">
      <c r="L828" s="92"/>
      <c r="M828" s="92"/>
    </row>
    <row r="829" spans="12:13">
      <c r="L829" s="92"/>
      <c r="M829" s="92"/>
    </row>
    <row r="830" spans="12:13">
      <c r="L830" s="92"/>
      <c r="M830" s="92"/>
    </row>
    <row r="831" spans="12:13">
      <c r="L831" s="92"/>
      <c r="M831" s="92"/>
    </row>
    <row r="832" spans="12:13">
      <c r="L832" s="92"/>
      <c r="M832" s="92"/>
    </row>
    <row r="833" spans="12:13">
      <c r="L833" s="92"/>
      <c r="M833" s="92"/>
    </row>
    <row r="834" spans="12:13">
      <c r="L834" s="92"/>
      <c r="M834" s="92"/>
    </row>
    <row r="835" spans="12:13">
      <c r="L835" s="92"/>
      <c r="M835" s="92"/>
    </row>
    <row r="836" spans="12:13">
      <c r="L836" s="92"/>
      <c r="M836" s="92"/>
    </row>
    <row r="837" spans="12:13">
      <c r="L837" s="92"/>
      <c r="M837" s="92"/>
    </row>
    <row r="838" spans="12:13">
      <c r="L838" s="92"/>
      <c r="M838" s="92"/>
    </row>
    <row r="839" spans="12:13">
      <c r="L839" s="92"/>
      <c r="M839" s="92"/>
    </row>
    <row r="840" spans="12:13">
      <c r="L840" s="92"/>
      <c r="M840" s="92"/>
    </row>
    <row r="841" spans="12:13">
      <c r="L841" s="92"/>
      <c r="M841" s="92"/>
    </row>
    <row r="842" spans="12:13">
      <c r="L842" s="92"/>
      <c r="M842" s="92"/>
    </row>
    <row r="843" spans="12:13">
      <c r="L843" s="92"/>
      <c r="M843" s="92"/>
    </row>
    <row r="844" spans="12:13">
      <c r="L844" s="92"/>
      <c r="M844" s="92"/>
    </row>
    <row r="845" spans="12:13">
      <c r="L845" s="92"/>
      <c r="M845" s="92"/>
    </row>
    <row r="846" spans="12:13">
      <c r="L846" s="92"/>
      <c r="M846" s="92"/>
    </row>
    <row r="847" spans="12:13">
      <c r="L847" s="92"/>
      <c r="M847" s="92"/>
    </row>
    <row r="848" spans="12:13">
      <c r="L848" s="92"/>
      <c r="M848" s="92"/>
    </row>
    <row r="849" spans="12:13">
      <c r="L849" s="92"/>
      <c r="M849" s="92"/>
    </row>
    <row r="850" spans="12:13">
      <c r="L850" s="92"/>
      <c r="M850" s="92"/>
    </row>
    <row r="851" spans="12:13">
      <c r="L851" s="92"/>
      <c r="M851" s="92"/>
    </row>
    <row r="852" spans="12:13">
      <c r="L852" s="92"/>
      <c r="M852" s="92"/>
    </row>
    <row r="853" spans="12:13">
      <c r="L853" s="92"/>
      <c r="M853" s="92"/>
    </row>
    <row r="854" spans="12:13">
      <c r="L854" s="92"/>
      <c r="M854" s="92"/>
    </row>
    <row r="855" spans="12:13">
      <c r="L855" s="92"/>
      <c r="M855" s="92"/>
    </row>
    <row r="856" spans="12:13">
      <c r="L856" s="92"/>
      <c r="M856" s="92"/>
    </row>
    <row r="857" spans="12:13">
      <c r="L857" s="92"/>
      <c r="M857" s="92"/>
    </row>
    <row r="858" spans="12:13">
      <c r="L858" s="92"/>
      <c r="M858" s="92"/>
    </row>
    <row r="859" spans="12:13">
      <c r="L859" s="92"/>
      <c r="M859" s="92"/>
    </row>
    <row r="860" spans="12:13">
      <c r="L860" s="92"/>
      <c r="M860" s="92"/>
    </row>
    <row r="861" spans="12:13">
      <c r="L861" s="92"/>
      <c r="M861" s="92"/>
    </row>
    <row r="862" spans="12:13">
      <c r="L862" s="92"/>
      <c r="M862" s="92"/>
    </row>
    <row r="863" spans="12:13">
      <c r="L863" s="92"/>
      <c r="M863" s="92"/>
    </row>
    <row r="864" spans="12:13">
      <c r="L864" s="92"/>
      <c r="M864" s="92"/>
    </row>
    <row r="865" spans="12:13">
      <c r="L865" s="92"/>
      <c r="M865" s="92"/>
    </row>
    <row r="866" spans="12:13">
      <c r="L866" s="92"/>
      <c r="M866" s="92"/>
    </row>
    <row r="867" spans="12:13">
      <c r="L867" s="92"/>
      <c r="M867" s="92"/>
    </row>
    <row r="868" spans="12:13">
      <c r="L868" s="92"/>
      <c r="M868" s="92"/>
    </row>
    <row r="869" spans="12:13">
      <c r="L869" s="92"/>
      <c r="M869" s="92"/>
    </row>
    <row r="870" spans="12:13">
      <c r="L870" s="92"/>
      <c r="M870" s="92"/>
    </row>
    <row r="871" spans="12:13">
      <c r="L871" s="92"/>
      <c r="M871" s="92"/>
    </row>
    <row r="872" spans="12:13">
      <c r="L872" s="92"/>
      <c r="M872" s="92"/>
    </row>
    <row r="873" spans="12:13">
      <c r="L873" s="92"/>
      <c r="M873" s="92"/>
    </row>
    <row r="874" spans="12:13">
      <c r="L874" s="92"/>
      <c r="M874" s="92"/>
    </row>
    <row r="875" spans="12:13">
      <c r="L875" s="92"/>
      <c r="M875" s="92"/>
    </row>
    <row r="876" spans="12:13">
      <c r="L876" s="92"/>
      <c r="M876" s="92"/>
    </row>
    <row r="877" spans="12:13">
      <c r="L877" s="92"/>
      <c r="M877" s="92"/>
    </row>
    <row r="878" spans="12:13">
      <c r="L878" s="92"/>
      <c r="M878" s="92"/>
    </row>
    <row r="879" spans="12:13">
      <c r="L879" s="92"/>
      <c r="M879" s="92"/>
    </row>
    <row r="880" spans="12:13">
      <c r="L880" s="92"/>
      <c r="M880" s="92"/>
    </row>
    <row r="881" spans="12:13">
      <c r="L881" s="92"/>
      <c r="M881" s="92"/>
    </row>
    <row r="882" spans="12:13">
      <c r="L882" s="92"/>
      <c r="M882" s="92"/>
    </row>
    <row r="883" spans="12:13">
      <c r="L883" s="92"/>
      <c r="M883" s="92"/>
    </row>
    <row r="884" spans="12:13">
      <c r="L884" s="92"/>
      <c r="M884" s="92"/>
    </row>
    <row r="885" spans="12:13">
      <c r="L885" s="92"/>
      <c r="M885" s="92"/>
    </row>
    <row r="886" spans="12:13">
      <c r="L886" s="92"/>
      <c r="M886" s="92"/>
    </row>
    <row r="887" spans="12:13">
      <c r="L887" s="92"/>
      <c r="M887" s="92"/>
    </row>
    <row r="888" spans="12:13">
      <c r="L888" s="92"/>
      <c r="M888" s="92"/>
    </row>
    <row r="889" spans="12:13">
      <c r="L889" s="92"/>
      <c r="M889" s="92"/>
    </row>
    <row r="890" spans="12:13">
      <c r="L890" s="92"/>
      <c r="M890" s="92"/>
    </row>
    <row r="891" spans="12:13">
      <c r="L891" s="92"/>
      <c r="M891" s="92"/>
    </row>
    <row r="892" spans="12:13">
      <c r="L892" s="92"/>
      <c r="M892" s="92"/>
    </row>
    <row r="893" spans="12:13">
      <c r="L893" s="92"/>
      <c r="M893" s="92"/>
    </row>
    <row r="894" spans="12:13">
      <c r="L894" s="92"/>
      <c r="M894" s="92"/>
    </row>
    <row r="895" spans="12:13">
      <c r="L895" s="92"/>
      <c r="M895" s="92"/>
    </row>
    <row r="896" spans="12:13">
      <c r="L896" s="92"/>
      <c r="M896" s="92"/>
    </row>
    <row r="897" spans="12:13">
      <c r="L897" s="92"/>
      <c r="M897" s="92"/>
    </row>
    <row r="898" spans="12:13">
      <c r="L898" s="92"/>
      <c r="M898" s="92"/>
    </row>
    <row r="899" spans="12:13">
      <c r="L899" s="92"/>
      <c r="M899" s="92"/>
    </row>
    <row r="900" spans="12:13">
      <c r="L900" s="92"/>
      <c r="M900" s="92"/>
    </row>
    <row r="901" spans="12:13">
      <c r="L901" s="92"/>
      <c r="M901" s="92"/>
    </row>
    <row r="902" spans="12:13">
      <c r="L902" s="92"/>
      <c r="M902" s="92"/>
    </row>
    <row r="903" spans="12:13">
      <c r="L903" s="92"/>
      <c r="M903" s="92"/>
    </row>
    <row r="904" spans="12:13">
      <c r="L904" s="92"/>
      <c r="M904" s="92"/>
    </row>
    <row r="905" spans="12:13">
      <c r="L905" s="92"/>
      <c r="M905" s="92"/>
    </row>
    <row r="906" spans="12:13">
      <c r="L906" s="92"/>
      <c r="M906" s="92"/>
    </row>
    <row r="907" spans="12:13">
      <c r="L907" s="92"/>
      <c r="M907" s="92"/>
    </row>
    <row r="908" spans="12:13">
      <c r="L908" s="92"/>
      <c r="M908" s="92"/>
    </row>
    <row r="909" spans="12:13">
      <c r="L909" s="92"/>
      <c r="M909" s="92"/>
    </row>
    <row r="910" spans="12:13">
      <c r="L910" s="92"/>
      <c r="M910" s="92"/>
    </row>
    <row r="911" spans="12:13">
      <c r="L911" s="92"/>
      <c r="M911" s="92"/>
    </row>
    <row r="912" spans="12:13">
      <c r="L912" s="92"/>
      <c r="M912" s="92"/>
    </row>
    <row r="913" spans="12:13">
      <c r="L913" s="92"/>
      <c r="M913" s="92"/>
    </row>
    <row r="914" spans="12:13">
      <c r="L914" s="92"/>
      <c r="M914" s="92"/>
    </row>
    <row r="915" spans="12:13">
      <c r="L915" s="92"/>
      <c r="M915" s="92"/>
    </row>
    <row r="916" spans="12:13">
      <c r="L916" s="92"/>
      <c r="M916" s="92"/>
    </row>
    <row r="917" spans="12:13">
      <c r="L917" s="92"/>
      <c r="M917" s="92"/>
    </row>
    <row r="918" spans="12:13">
      <c r="L918" s="92"/>
      <c r="M918" s="92"/>
    </row>
    <row r="919" spans="12:13">
      <c r="L919" s="92"/>
      <c r="M919" s="92"/>
    </row>
    <row r="920" spans="12:13">
      <c r="L920" s="92"/>
      <c r="M920" s="92"/>
    </row>
    <row r="921" spans="12:13">
      <c r="L921" s="92"/>
      <c r="M921" s="92"/>
    </row>
    <row r="922" spans="12:13">
      <c r="L922" s="92"/>
      <c r="M922" s="92"/>
    </row>
    <row r="923" spans="12:13">
      <c r="L923" s="92"/>
      <c r="M923" s="92"/>
    </row>
    <row r="924" spans="12:13">
      <c r="L924" s="92"/>
      <c r="M924" s="92"/>
    </row>
    <row r="925" spans="12:13">
      <c r="L925" s="92"/>
      <c r="M925" s="92"/>
    </row>
    <row r="926" spans="12:13">
      <c r="L926" s="92"/>
      <c r="M926" s="92"/>
    </row>
    <row r="927" spans="12:13">
      <c r="L927" s="92"/>
      <c r="M927" s="92"/>
    </row>
    <row r="928" spans="12:13">
      <c r="L928" s="92"/>
      <c r="M928" s="92"/>
    </row>
    <row r="929" spans="12:13">
      <c r="L929" s="92"/>
      <c r="M929" s="92"/>
    </row>
    <row r="930" spans="12:13">
      <c r="L930" s="92"/>
      <c r="M930" s="92"/>
    </row>
    <row r="931" spans="12:13">
      <c r="L931" s="92"/>
      <c r="M931" s="92"/>
    </row>
    <row r="932" spans="12:13">
      <c r="L932" s="92"/>
      <c r="M932" s="92"/>
    </row>
    <row r="933" spans="12:13">
      <c r="L933" s="92"/>
      <c r="M933" s="92"/>
    </row>
    <row r="934" spans="12:13">
      <c r="L934" s="92"/>
      <c r="M934" s="92"/>
    </row>
    <row r="935" spans="12:13">
      <c r="L935" s="92"/>
      <c r="M935" s="92"/>
    </row>
    <row r="936" spans="12:13">
      <c r="L936" s="92"/>
      <c r="M936" s="92"/>
    </row>
    <row r="937" spans="12:13">
      <c r="L937" s="92"/>
      <c r="M937" s="92"/>
    </row>
    <row r="938" spans="12:13">
      <c r="L938" s="92"/>
      <c r="M938" s="92"/>
    </row>
    <row r="939" spans="12:13">
      <c r="L939" s="92"/>
      <c r="M939" s="92"/>
    </row>
    <row r="940" spans="12:13">
      <c r="L940" s="92"/>
      <c r="M940" s="92"/>
    </row>
    <row r="941" spans="12:13">
      <c r="L941" s="92"/>
      <c r="M941" s="92"/>
    </row>
    <row r="942" spans="12:13">
      <c r="L942" s="92"/>
      <c r="M942" s="92"/>
    </row>
    <row r="943" spans="12:13">
      <c r="L943" s="92"/>
      <c r="M943" s="92"/>
    </row>
    <row r="944" spans="12:13">
      <c r="L944" s="92"/>
      <c r="M944" s="92"/>
    </row>
    <row r="945" spans="12:13">
      <c r="L945" s="92"/>
      <c r="M945" s="92"/>
    </row>
    <row r="946" spans="12:13">
      <c r="L946" s="92"/>
      <c r="M946" s="92"/>
    </row>
    <row r="947" spans="12:13">
      <c r="L947" s="92"/>
      <c r="M947" s="92"/>
    </row>
    <row r="948" spans="12:13">
      <c r="L948" s="92"/>
      <c r="M948" s="92"/>
    </row>
    <row r="949" spans="12:13">
      <c r="L949" s="92"/>
      <c r="M949" s="92"/>
    </row>
    <row r="950" spans="12:13">
      <c r="L950" s="92"/>
      <c r="M950" s="92"/>
    </row>
    <row r="951" spans="12:13">
      <c r="L951" s="92"/>
      <c r="M951" s="92"/>
    </row>
    <row r="952" spans="12:13">
      <c r="L952" s="92"/>
      <c r="M952" s="92"/>
    </row>
    <row r="953" spans="12:13">
      <c r="L953" s="92"/>
      <c r="M953" s="92"/>
    </row>
    <row r="954" spans="12:13">
      <c r="L954" s="92"/>
      <c r="M954" s="92"/>
    </row>
    <row r="955" spans="12:13">
      <c r="L955" s="92"/>
      <c r="M955" s="92"/>
    </row>
    <row r="956" spans="12:13">
      <c r="L956" s="92"/>
      <c r="M956" s="92"/>
    </row>
    <row r="957" spans="12:13">
      <c r="L957" s="92"/>
      <c r="M957" s="92"/>
    </row>
    <row r="958" spans="12:13">
      <c r="L958" s="92"/>
      <c r="M958" s="92"/>
    </row>
    <row r="959" spans="12:13">
      <c r="L959" s="92"/>
      <c r="M959" s="92"/>
    </row>
    <row r="960" spans="12:13">
      <c r="L960" s="92"/>
      <c r="M960" s="92"/>
    </row>
    <row r="961" spans="12:13">
      <c r="L961" s="92"/>
      <c r="M961" s="92"/>
    </row>
    <row r="962" spans="12:13">
      <c r="L962" s="92"/>
      <c r="M962" s="92"/>
    </row>
    <row r="963" spans="12:13">
      <c r="L963" s="92"/>
      <c r="M963" s="92"/>
    </row>
    <row r="964" spans="12:13">
      <c r="L964" s="92"/>
      <c r="M964" s="92"/>
    </row>
    <row r="965" spans="12:13">
      <c r="L965" s="92"/>
      <c r="M965" s="92"/>
    </row>
    <row r="966" spans="12:13">
      <c r="L966" s="92"/>
      <c r="M966" s="92"/>
    </row>
    <row r="967" spans="12:13">
      <c r="L967" s="92"/>
      <c r="M967" s="92"/>
    </row>
    <row r="968" spans="12:13">
      <c r="L968" s="92"/>
      <c r="M968" s="92"/>
    </row>
    <row r="969" spans="12:13">
      <c r="L969" s="92"/>
      <c r="M969" s="92"/>
    </row>
    <row r="970" spans="12:13">
      <c r="L970" s="92"/>
      <c r="M970" s="92"/>
    </row>
    <row r="971" spans="12:13">
      <c r="L971" s="92"/>
      <c r="M971" s="92"/>
    </row>
    <row r="972" spans="12:13">
      <c r="L972" s="92"/>
      <c r="M972" s="92"/>
    </row>
    <row r="973" spans="12:13">
      <c r="L973" s="92"/>
      <c r="M973" s="92"/>
    </row>
    <row r="974" spans="12:13">
      <c r="L974" s="92"/>
      <c r="M974" s="92"/>
    </row>
    <row r="975" spans="12:13">
      <c r="L975" s="92"/>
      <c r="M975" s="92"/>
    </row>
    <row r="976" spans="12:13">
      <c r="L976" s="92"/>
      <c r="M976" s="92"/>
    </row>
    <row r="977" spans="12:13">
      <c r="L977" s="92"/>
      <c r="M977" s="92"/>
    </row>
    <row r="978" spans="12:13">
      <c r="L978" s="92"/>
      <c r="M978" s="92"/>
    </row>
    <row r="979" spans="12:13">
      <c r="L979" s="92"/>
      <c r="M979" s="92"/>
    </row>
    <row r="980" spans="12:13">
      <c r="L980" s="92"/>
      <c r="M980" s="92"/>
    </row>
    <row r="981" spans="12:13">
      <c r="L981" s="92"/>
      <c r="M981" s="92"/>
    </row>
    <row r="982" spans="12:13">
      <c r="L982" s="92"/>
      <c r="M982" s="92"/>
    </row>
    <row r="983" spans="12:13">
      <c r="L983" s="92"/>
      <c r="M983" s="92"/>
    </row>
    <row r="984" spans="12:13">
      <c r="L984" s="92"/>
      <c r="M984" s="92"/>
    </row>
    <row r="985" spans="12:13">
      <c r="L985" s="92"/>
      <c r="M985" s="92"/>
    </row>
    <row r="986" spans="12:13">
      <c r="L986" s="92"/>
      <c r="M986" s="92"/>
    </row>
    <row r="987" spans="12:13">
      <c r="L987" s="92"/>
      <c r="M987" s="92"/>
    </row>
    <row r="988" spans="12:13">
      <c r="L988" s="92"/>
      <c r="M988" s="92"/>
    </row>
    <row r="989" spans="12:13">
      <c r="L989" s="92"/>
      <c r="M989" s="92"/>
    </row>
    <row r="990" spans="12:13">
      <c r="L990" s="92"/>
      <c r="M990" s="92"/>
    </row>
    <row r="991" spans="12:13">
      <c r="L991" s="92"/>
      <c r="M991" s="92"/>
    </row>
    <row r="992" spans="12:13">
      <c r="L992" s="92"/>
      <c r="M992" s="92"/>
    </row>
    <row r="993" spans="12:13">
      <c r="L993" s="92"/>
      <c r="M993" s="92"/>
    </row>
    <row r="994" spans="12:13">
      <c r="L994" s="92"/>
      <c r="M994" s="92"/>
    </row>
    <row r="995" spans="12:13">
      <c r="L995" s="92"/>
      <c r="M995" s="92"/>
    </row>
    <row r="996" spans="12:13">
      <c r="L996" s="92"/>
      <c r="M996" s="92"/>
    </row>
    <row r="997" spans="12:13">
      <c r="L997" s="92"/>
      <c r="M997" s="92"/>
    </row>
    <row r="998" spans="12:13">
      <c r="L998" s="92"/>
      <c r="M998" s="92"/>
    </row>
    <row r="999" spans="12:13">
      <c r="L999" s="92"/>
      <c r="M999" s="92"/>
    </row>
    <row r="1000" spans="12:13">
      <c r="L1000" s="92"/>
      <c r="M1000" s="92"/>
    </row>
    <row r="1001" spans="12:13">
      <c r="L1001" s="92"/>
      <c r="M1001" s="92"/>
    </row>
    <row r="1002" spans="12:13">
      <c r="L1002" s="92"/>
      <c r="M1002" s="92"/>
    </row>
    <row r="1003" spans="12:13">
      <c r="L1003" s="92"/>
      <c r="M1003" s="92"/>
    </row>
    <row r="1004" spans="12:13">
      <c r="L1004" s="92"/>
      <c r="M1004" s="92"/>
    </row>
    <row r="1005" spans="12:13">
      <c r="L1005" s="92"/>
      <c r="M1005" s="92"/>
    </row>
    <row r="1006" spans="12:13">
      <c r="L1006" s="92"/>
      <c r="M1006" s="92"/>
    </row>
    <row r="1007" spans="12:13">
      <c r="L1007" s="92"/>
      <c r="M1007" s="92"/>
    </row>
    <row r="1008" spans="12:13">
      <c r="L1008" s="92"/>
      <c r="M1008" s="92"/>
    </row>
    <row r="1009" spans="12:13">
      <c r="L1009" s="92"/>
      <c r="M1009" s="92"/>
    </row>
    <row r="1010" spans="12:13">
      <c r="L1010" s="92"/>
      <c r="M1010" s="92"/>
    </row>
    <row r="1011" spans="12:13">
      <c r="L1011" s="92"/>
      <c r="M1011" s="92"/>
    </row>
    <row r="1012" spans="12:13">
      <c r="L1012" s="92"/>
      <c r="M1012" s="92"/>
    </row>
    <row r="1013" spans="12:13">
      <c r="L1013" s="92"/>
      <c r="M1013" s="92"/>
    </row>
    <row r="1014" spans="12:13">
      <c r="L1014" s="92"/>
      <c r="M1014" s="92"/>
    </row>
    <row r="1015" spans="12:13">
      <c r="L1015" s="92"/>
      <c r="M1015" s="92"/>
    </row>
    <row r="1016" spans="12:13">
      <c r="L1016" s="92"/>
      <c r="M1016" s="92"/>
    </row>
    <row r="1017" spans="12:13">
      <c r="L1017" s="92"/>
      <c r="M1017" s="92"/>
    </row>
    <row r="1018" spans="12:13">
      <c r="L1018" s="92"/>
      <c r="M1018" s="92"/>
    </row>
    <row r="1019" spans="12:13">
      <c r="L1019" s="92"/>
      <c r="M1019" s="92"/>
    </row>
    <row r="1020" spans="12:13">
      <c r="L1020" s="92"/>
      <c r="M1020" s="92"/>
    </row>
    <row r="1021" spans="12:13">
      <c r="L1021" s="92"/>
      <c r="M1021" s="92"/>
    </row>
    <row r="1022" spans="12:13">
      <c r="L1022" s="92"/>
      <c r="M1022" s="92"/>
    </row>
    <row r="1023" spans="12:13">
      <c r="L1023" s="92"/>
      <c r="M1023" s="92"/>
    </row>
    <row r="1024" spans="12:13">
      <c r="L1024" s="92"/>
      <c r="M1024" s="92"/>
    </row>
    <row r="1025" spans="12:13">
      <c r="L1025" s="92"/>
      <c r="M1025" s="92"/>
    </row>
    <row r="1026" spans="12:13">
      <c r="L1026" s="92"/>
      <c r="M1026" s="92"/>
    </row>
    <row r="1027" spans="12:13">
      <c r="L1027" s="92"/>
      <c r="M1027" s="92"/>
    </row>
    <row r="1028" spans="12:13">
      <c r="L1028" s="92"/>
      <c r="M1028" s="92"/>
    </row>
    <row r="1029" spans="12:13">
      <c r="L1029" s="92"/>
      <c r="M1029" s="92"/>
    </row>
    <row r="1030" spans="12:13">
      <c r="L1030" s="92"/>
      <c r="M1030" s="92"/>
    </row>
    <row r="1031" spans="12:13">
      <c r="L1031" s="92"/>
      <c r="M1031" s="92"/>
    </row>
    <row r="1032" spans="12:13">
      <c r="L1032" s="92"/>
      <c r="M1032" s="92"/>
    </row>
    <row r="1033" spans="12:13">
      <c r="L1033" s="92"/>
      <c r="M1033" s="92"/>
    </row>
    <row r="1034" spans="12:13">
      <c r="L1034" s="92"/>
      <c r="M1034" s="92"/>
    </row>
    <row r="1035" spans="12:13">
      <c r="L1035" s="92"/>
      <c r="M1035" s="92"/>
    </row>
    <row r="1036" spans="12:13">
      <c r="L1036" s="92"/>
      <c r="M1036" s="92"/>
    </row>
    <row r="1037" spans="12:13">
      <c r="L1037" s="92"/>
      <c r="M1037" s="92"/>
    </row>
    <row r="1038" spans="12:13">
      <c r="L1038" s="92"/>
      <c r="M1038" s="92"/>
    </row>
    <row r="1039" spans="12:13">
      <c r="L1039" s="92"/>
      <c r="M1039" s="92"/>
    </row>
    <row r="1040" spans="12:13">
      <c r="L1040" s="92"/>
      <c r="M1040" s="92"/>
    </row>
    <row r="1041" spans="12:13">
      <c r="L1041" s="92"/>
      <c r="M1041" s="92"/>
    </row>
    <row r="1042" spans="12:13">
      <c r="L1042" s="92"/>
      <c r="M1042" s="92"/>
    </row>
    <row r="1043" spans="12:13">
      <c r="L1043" s="92"/>
      <c r="M1043" s="92"/>
    </row>
    <row r="1044" spans="12:13">
      <c r="L1044" s="92"/>
      <c r="M1044" s="92"/>
    </row>
    <row r="1045" spans="12:13">
      <c r="L1045" s="92"/>
      <c r="M1045" s="92"/>
    </row>
    <row r="1046" spans="12:13">
      <c r="L1046" s="92"/>
      <c r="M1046" s="92"/>
    </row>
    <row r="1047" spans="12:13">
      <c r="L1047" s="92"/>
      <c r="M1047" s="92"/>
    </row>
    <row r="1048" spans="12:13">
      <c r="L1048" s="92"/>
      <c r="M1048" s="92"/>
    </row>
    <row r="1049" spans="12:13">
      <c r="L1049" s="92"/>
      <c r="M1049" s="92"/>
    </row>
    <row r="1050" spans="12:13">
      <c r="L1050" s="92"/>
      <c r="M1050" s="92"/>
    </row>
    <row r="1051" spans="12:13">
      <c r="L1051" s="92"/>
      <c r="M1051" s="92"/>
    </row>
    <row r="1052" spans="12:13">
      <c r="L1052" s="92"/>
      <c r="M1052" s="92"/>
    </row>
    <row r="1053" spans="12:13">
      <c r="L1053" s="92"/>
      <c r="M1053" s="92"/>
    </row>
    <row r="1054" spans="12:13">
      <c r="L1054" s="92"/>
      <c r="M1054" s="92"/>
    </row>
    <row r="1055" spans="12:13">
      <c r="L1055" s="92"/>
      <c r="M1055" s="92"/>
    </row>
    <row r="1056" spans="12:13">
      <c r="L1056" s="92"/>
      <c r="M1056" s="92"/>
    </row>
    <row r="1057" spans="12:13">
      <c r="L1057" s="92"/>
      <c r="M1057" s="92"/>
    </row>
    <row r="1058" spans="12:13">
      <c r="L1058" s="92"/>
      <c r="M1058" s="92"/>
    </row>
    <row r="1059" spans="12:13">
      <c r="L1059" s="92"/>
      <c r="M1059" s="92"/>
    </row>
    <row r="1060" spans="12:13">
      <c r="L1060" s="92"/>
      <c r="M1060" s="92"/>
    </row>
    <row r="1061" spans="12:13">
      <c r="L1061" s="92"/>
      <c r="M1061" s="92"/>
    </row>
    <row r="1062" spans="12:13">
      <c r="L1062" s="92"/>
      <c r="M1062" s="92"/>
    </row>
    <row r="1063" spans="12:13">
      <c r="L1063" s="92"/>
      <c r="M1063" s="92"/>
    </row>
    <row r="1064" spans="12:13">
      <c r="L1064" s="92"/>
      <c r="M1064" s="92"/>
    </row>
    <row r="1065" spans="12:13">
      <c r="L1065" s="92"/>
      <c r="M1065" s="92"/>
    </row>
    <row r="1066" spans="12:13">
      <c r="L1066" s="92"/>
      <c r="M1066" s="92"/>
    </row>
    <row r="1067" spans="12:13">
      <c r="L1067" s="92"/>
      <c r="M1067" s="92"/>
    </row>
    <row r="1068" spans="12:13">
      <c r="L1068" s="92"/>
      <c r="M1068" s="92"/>
    </row>
    <row r="1069" spans="12:13">
      <c r="L1069" s="92"/>
      <c r="M1069" s="92"/>
    </row>
    <row r="1070" spans="12:13">
      <c r="L1070" s="92"/>
      <c r="M1070" s="92"/>
    </row>
    <row r="1071" spans="12:13">
      <c r="L1071" s="92"/>
      <c r="M1071" s="92"/>
    </row>
    <row r="1072" spans="12:13">
      <c r="L1072" s="92"/>
      <c r="M1072" s="92"/>
    </row>
    <row r="1073" spans="12:13">
      <c r="L1073" s="92"/>
      <c r="M1073" s="92"/>
    </row>
    <row r="1074" spans="12:13">
      <c r="L1074" s="92"/>
      <c r="M1074" s="92"/>
    </row>
    <row r="1075" spans="12:13">
      <c r="L1075" s="92"/>
      <c r="M1075" s="92"/>
    </row>
    <row r="1076" spans="12:13">
      <c r="L1076" s="92"/>
      <c r="M1076" s="92"/>
    </row>
    <row r="1077" spans="12:13">
      <c r="L1077" s="92"/>
      <c r="M1077" s="92"/>
    </row>
    <row r="1078" spans="12:13">
      <c r="L1078" s="92"/>
      <c r="M1078" s="92"/>
    </row>
    <row r="1079" spans="12:13">
      <c r="L1079" s="92"/>
      <c r="M1079" s="92"/>
    </row>
    <row r="1080" spans="12:13">
      <c r="L1080" s="92"/>
      <c r="M1080" s="92"/>
    </row>
    <row r="1081" spans="12:13">
      <c r="L1081" s="92"/>
      <c r="M1081" s="92"/>
    </row>
    <row r="1082" spans="12:13">
      <c r="L1082" s="92"/>
      <c r="M1082" s="92"/>
    </row>
  </sheetData>
  <sheetProtection password="E773" sheet="1" objects="1" scenarios="1"/>
  <mergeCells count="23">
    <mergeCell ref="BA132:BC133"/>
    <mergeCell ref="BA186:BC187"/>
    <mergeCell ref="BC507:BC508"/>
    <mergeCell ref="C11:D11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C52:D52"/>
    <mergeCell ref="A132:C133"/>
    <mergeCell ref="O1:P1"/>
    <mergeCell ref="O181:P181"/>
    <mergeCell ref="C79:D79"/>
    <mergeCell ref="C92:D92"/>
    <mergeCell ref="C109:D109"/>
    <mergeCell ref="E13:K13"/>
  </mergeCells>
  <pageMargins left="0.28000000000000003" right="0.23622047244094491" top="0.31496062992125984" bottom="0.39370078740157483" header="1.1811023622047245" footer="0.31496062992125984"/>
  <pageSetup paperSize="9" scale="45" fitToHeight="7" orientation="landscape" verticalDpi="0" r:id="rId1"/>
  <headerFooter>
    <oddFooter>&amp;Lpage &amp;P from &amp;N&amp;R&amp;10F&amp;A DASBOARD by © ® Volker Weber</oddFooter>
  </headerFooter>
  <rowBreaks count="8" manualBreakCount="8">
    <brk id="185" min="2" max="16" man="1"/>
    <brk id="229" min="2" max="16" man="1"/>
    <brk id="278" min="2" max="16" man="1"/>
    <brk id="354" min="2" max="16" man="1"/>
    <brk id="442" min="2" max="16" man="1"/>
    <brk id="497" min="2" max="16" man="1"/>
    <brk id="567" min="2" max="16" man="1"/>
    <brk id="609" min="2" max="1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6" sqref="C26"/>
    </sheetView>
  </sheetViews>
  <sheetFormatPr baseColWidth="10" defaultRowHeight="15"/>
  <sheetData>
    <row r="1" spans="1:1">
      <c r="A1" s="4" t="s">
        <v>304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>
    <tabColor rgb="FFFF0000"/>
  </sheetPr>
  <dimension ref="A1"/>
  <sheetViews>
    <sheetView workbookViewId="0">
      <selection activeCell="B41" sqref="B41"/>
    </sheetView>
  </sheetViews>
  <sheetFormatPr baseColWidth="10" defaultRowHeight="1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8"/>
  <dimension ref="A1:W119"/>
  <sheetViews>
    <sheetView showZeros="0" view="pageBreakPreview" topLeftCell="C61" zoomScaleNormal="100" zoomScaleSheetLayoutView="100" workbookViewId="0">
      <selection activeCell="C77" sqref="C77"/>
    </sheetView>
  </sheetViews>
  <sheetFormatPr baseColWidth="10" defaultRowHeight="15"/>
  <cols>
    <col min="1" max="2" width="2" hidden="1" customWidth="1"/>
    <col min="3" max="3" width="25.77734375" customWidth="1"/>
    <col min="4" max="4" width="6.88671875" hidden="1" customWidth="1"/>
    <col min="5" max="17" width="9.77734375" customWidth="1"/>
  </cols>
  <sheetData>
    <row r="1" spans="1:17" s="256" customFormat="1" ht="22.5" customHeight="1">
      <c r="A1" s="264">
        <f>'#1 '!A1</f>
        <v>0</v>
      </c>
      <c r="B1" s="264">
        <f>'#1 '!B1</f>
        <v>0</v>
      </c>
      <c r="C1" s="262" t="str">
        <f>'#1 '!C1</f>
        <v xml:space="preserve">  WEEKLY SUMMARY OF DAILY SALES</v>
      </c>
      <c r="D1" s="267">
        <f>'#1 '!D1</f>
        <v>0</v>
      </c>
      <c r="E1" s="169"/>
      <c r="F1" s="169"/>
      <c r="G1" s="169"/>
      <c r="H1" s="169"/>
      <c r="I1" s="169"/>
      <c r="J1" s="169"/>
      <c r="K1" s="169"/>
      <c r="L1" s="187"/>
      <c r="M1" s="187"/>
      <c r="N1" s="241"/>
      <c r="O1" s="358"/>
      <c r="P1" s="358"/>
      <c r="Q1" s="241"/>
    </row>
    <row r="2" spans="1:17" s="263" customFormat="1" ht="17.25" customHeight="1">
      <c r="A2" s="265">
        <f>'#1 '!A2</f>
        <v>0</v>
      </c>
      <c r="B2" s="265">
        <f>'#1 '!B2</f>
        <v>0</v>
      </c>
      <c r="C2" s="271">
        <f>'#1 '!C2</f>
        <v>42002</v>
      </c>
      <c r="D2" s="266">
        <f>'#1 '!D2</f>
        <v>0</v>
      </c>
      <c r="E2" s="272">
        <f>'#1 '!E2</f>
        <v>42002</v>
      </c>
      <c r="F2" s="272">
        <f>'#1 '!F2</f>
        <v>42003</v>
      </c>
      <c r="G2" s="272">
        <f>'#1 '!G2</f>
        <v>42004</v>
      </c>
      <c r="H2" s="272">
        <f>'#1 '!H2</f>
        <v>42005</v>
      </c>
      <c r="I2" s="272">
        <f>'#1 '!I2</f>
        <v>42006</v>
      </c>
      <c r="J2" s="272">
        <f>'#1 '!J2</f>
        <v>42007</v>
      </c>
      <c r="K2" s="272">
        <f>'#1 '!K2</f>
        <v>42008</v>
      </c>
      <c r="L2" s="272" t="str">
        <f>'#1 '!L2</f>
        <v>WEEKLY</v>
      </c>
      <c r="M2" s="272" t="str">
        <f>'#1 '!M2</f>
        <v>LAST</v>
      </c>
      <c r="N2" s="272" t="str">
        <f>'#1 '!N2</f>
        <v>PREVIOUS</v>
      </c>
      <c r="O2" s="272" t="str">
        <f>'#1 '!O2</f>
        <v>MONTH</v>
      </c>
      <c r="P2" s="272" t="str">
        <f>'#1 '!P2</f>
        <v>1-day</v>
      </c>
      <c r="Q2" s="272" t="str">
        <f>'#1 '!Q2</f>
        <v>Monthly</v>
      </c>
    </row>
    <row r="3" spans="1:17" s="263" customFormat="1" ht="13.5" customHeight="1">
      <c r="A3" s="265">
        <f>'#1 '!A3</f>
        <v>0</v>
      </c>
      <c r="B3" s="265"/>
      <c r="C3" s="273">
        <f>'#1 '!C3</f>
        <v>42002</v>
      </c>
      <c r="D3" s="266">
        <f>'#1 '!D3</f>
        <v>0</v>
      </c>
      <c r="E3" s="269">
        <f>'#1 '!E3</f>
        <v>42002</v>
      </c>
      <c r="F3" s="269">
        <f>'#1 '!F3</f>
        <v>42003</v>
      </c>
      <c r="G3" s="269">
        <f>'#1 '!G3</f>
        <v>42004</v>
      </c>
      <c r="H3" s="269">
        <f>'#1 '!H3</f>
        <v>42005</v>
      </c>
      <c r="I3" s="269">
        <f>'#1 '!I3</f>
        <v>42006</v>
      </c>
      <c r="J3" s="269">
        <f>'#1 '!J3</f>
        <v>42007</v>
      </c>
      <c r="K3" s="270">
        <f>'#1 '!K3</f>
        <v>42008</v>
      </c>
      <c r="L3" s="272" t="str">
        <f>'#1 '!L3</f>
        <v>TOTAL</v>
      </c>
      <c r="M3" s="272" t="str">
        <f>'#1 '!M3</f>
        <v>YEAR WEEKLY</v>
      </c>
      <c r="N3" s="272" t="str">
        <f>'#1 '!N3</f>
        <v>Summaries</v>
      </c>
      <c r="O3" s="272" t="str">
        <f>'#1 '!O3</f>
        <v>TO DATE</v>
      </c>
      <c r="P3" s="272" t="str">
        <f>'#1 '!P3</f>
        <v>Budget</v>
      </c>
      <c r="Q3" s="272" t="str">
        <f>'#1 '!Q3</f>
        <v>Budget</v>
      </c>
    </row>
    <row r="4" spans="1:17" s="263" customFormat="1" ht="18" customHeight="1">
      <c r="A4" s="265">
        <f>'#1 '!A4</f>
        <v>0</v>
      </c>
      <c r="B4" s="265"/>
      <c r="C4" s="274" t="str">
        <f>'#1 '!C4</f>
        <v>Weather:</v>
      </c>
      <c r="D4" s="266">
        <f>'#1 '!D4</f>
        <v>0</v>
      </c>
      <c r="E4" s="268" t="str">
        <f>'#1 '!E4</f>
        <v>d88-e83</v>
      </c>
      <c r="F4" s="268" t="str">
        <f>'#1 '!F4</f>
        <v>d88-e84</v>
      </c>
      <c r="G4" s="268" t="str">
        <f>'#1 '!G4</f>
        <v>d87-e83</v>
      </c>
      <c r="H4" s="268" t="str">
        <f>'#1 '!H4</f>
        <v>d86-e81</v>
      </c>
      <c r="I4" s="268" t="str">
        <f>'#1 '!I4</f>
        <v>d85-e81</v>
      </c>
      <c r="J4" s="268" t="str">
        <f>'#1 '!J4</f>
        <v>d85-e80</v>
      </c>
      <c r="K4" s="268" t="str">
        <f>'#1 '!K4</f>
        <v>d84-e80</v>
      </c>
      <c r="L4" s="272"/>
      <c r="M4" s="272"/>
      <c r="N4" s="272"/>
      <c r="O4" s="272"/>
      <c r="P4" s="272"/>
      <c r="Q4" s="272"/>
    </row>
    <row r="5" spans="1:17" s="263" customFormat="1" ht="18" customHeight="1">
      <c r="A5" s="265">
        <f>'#1 '!A5</f>
        <v>0</v>
      </c>
      <c r="B5" s="265"/>
      <c r="C5" s="274" t="str">
        <f>'#1 '!C5</f>
        <v>Temper (in/out)</v>
      </c>
      <c r="D5" s="266">
        <f>'#1 '!D5</f>
        <v>0</v>
      </c>
      <c r="E5" s="268" t="str">
        <f>'#1 '!E5</f>
        <v>28/32</v>
      </c>
      <c r="F5" s="268" t="str">
        <f>'#1 '!F5</f>
        <v>28/32</v>
      </c>
      <c r="G5" s="268" t="str">
        <f>'#1 '!G5</f>
        <v>28/32</v>
      </c>
      <c r="H5" s="268" t="str">
        <f>'#1 '!H5</f>
        <v>28/32</v>
      </c>
      <c r="I5" s="268" t="str">
        <f>'#1 '!I5</f>
        <v>28/32</v>
      </c>
      <c r="J5" s="268" t="str">
        <f>'#1 '!J5</f>
        <v>28/32</v>
      </c>
      <c r="K5" s="268" t="str">
        <f>'#1 '!K5</f>
        <v>28/32</v>
      </c>
      <c r="L5" s="275"/>
      <c r="M5" s="275"/>
      <c r="N5" s="276"/>
      <c r="O5" s="277"/>
      <c r="P5" s="276"/>
      <c r="Q5" s="276"/>
    </row>
    <row r="6" spans="1:17" s="301" customFormat="1" ht="10.5" customHeight="1">
      <c r="A6" s="265">
        <f>'#1 '!A6</f>
        <v>0</v>
      </c>
      <c r="B6" s="265">
        <f>'#1 '!B6</f>
        <v>0</v>
      </c>
      <c r="C6" s="296">
        <f>'#1 '!C6</f>
        <v>0</v>
      </c>
      <c r="D6" s="267">
        <f>'#1 '!D6</f>
        <v>0</v>
      </c>
      <c r="E6" s="297">
        <f>'#1 '!E6</f>
        <v>0</v>
      </c>
      <c r="F6" s="297">
        <f>'#1 '!F6</f>
        <v>0</v>
      </c>
      <c r="G6" s="297">
        <f>'#1 '!G6</f>
        <v>0</v>
      </c>
      <c r="H6" s="297">
        <f>'#1 '!H6</f>
        <v>0</v>
      </c>
      <c r="I6" s="297">
        <f>'#1 '!I6</f>
        <v>0</v>
      </c>
      <c r="J6" s="297">
        <f>'#1 '!J6</f>
        <v>0</v>
      </c>
      <c r="K6" s="297">
        <f>'#1 '!K6</f>
        <v>0</v>
      </c>
      <c r="L6" s="298"/>
      <c r="M6" s="298"/>
      <c r="N6" s="299"/>
      <c r="O6" s="300"/>
      <c r="P6" s="299"/>
      <c r="Q6" s="299"/>
    </row>
    <row r="7" spans="1:17" s="263" customFormat="1">
      <c r="A7" s="265"/>
      <c r="B7" s="265"/>
      <c r="C7" s="302"/>
      <c r="D7" s="303"/>
      <c r="E7" s="297"/>
      <c r="F7" s="297"/>
      <c r="G7" s="297"/>
      <c r="H7" s="297"/>
      <c r="I7" s="297"/>
      <c r="J7" s="297"/>
      <c r="K7" s="297"/>
      <c r="L7" s="298"/>
      <c r="M7" s="298"/>
      <c r="N7" s="299"/>
      <c r="O7" s="300"/>
      <c r="P7" s="299"/>
      <c r="Q7" s="276"/>
    </row>
    <row r="8" spans="1:17" s="256" customFormat="1" hidden="1">
      <c r="C8" s="278"/>
      <c r="D8" s="279"/>
      <c r="E8" s="279"/>
      <c r="F8" s="279"/>
      <c r="G8" s="279"/>
      <c r="H8" s="279"/>
      <c r="I8" s="279"/>
      <c r="J8" s="279"/>
      <c r="K8" s="279"/>
      <c r="L8" s="280"/>
      <c r="M8" s="280"/>
      <c r="N8" s="280"/>
      <c r="O8" s="280"/>
      <c r="P8" s="281"/>
      <c r="Q8" s="281"/>
    </row>
    <row r="9" spans="1:17" s="256" customFormat="1" hidden="1">
      <c r="C9" s="278"/>
      <c r="D9" s="279"/>
      <c r="E9" s="279"/>
      <c r="F9" s="279"/>
      <c r="G9" s="279"/>
      <c r="H9" s="279"/>
      <c r="I9" s="279"/>
      <c r="J9" s="279"/>
      <c r="K9" s="279"/>
      <c r="L9" s="280"/>
      <c r="M9" s="280"/>
      <c r="N9" s="280"/>
      <c r="O9" s="280"/>
      <c r="P9" s="281"/>
      <c r="Q9" s="281"/>
    </row>
    <row r="10" spans="1:17" s="256" customFormat="1">
      <c r="C10" s="282" t="str">
        <f>'#1 '!C299</f>
        <v>Food - Breakfast</v>
      </c>
      <c r="D10" s="283">
        <f>'#1 '!D299</f>
        <v>30</v>
      </c>
      <c r="E10" s="307" t="e">
        <f>'#1 '!#REF!</f>
        <v>#REF!</v>
      </c>
      <c r="F10" s="307">
        <f>'#1 '!F299</f>
        <v>0</v>
      </c>
      <c r="G10" s="307">
        <f>'#1 '!G299</f>
        <v>0</v>
      </c>
      <c r="H10" s="307">
        <f>'#1 '!H299</f>
        <v>0</v>
      </c>
      <c r="I10" s="307">
        <f>'#1 '!I299</f>
        <v>0</v>
      </c>
      <c r="J10" s="307">
        <f>'#1 '!J299</f>
        <v>0</v>
      </c>
      <c r="K10" s="307">
        <f>'#1 '!K299</f>
        <v>0</v>
      </c>
      <c r="L10" s="308">
        <f>'#1 '!L299</f>
        <v>0</v>
      </c>
      <c r="M10" s="307">
        <f>'#1 '!M299</f>
        <v>0</v>
      </c>
      <c r="N10" s="309">
        <f>'#1 '!N299</f>
        <v>0</v>
      </c>
      <c r="O10" s="307">
        <f>'#1 '!O299</f>
        <v>0</v>
      </c>
      <c r="P10" s="307">
        <f>'#1 '!P299</f>
        <v>0</v>
      </c>
      <c r="Q10" s="310">
        <f>'#1 '!Q299</f>
        <v>0</v>
      </c>
    </row>
    <row r="11" spans="1:17" s="256" customFormat="1">
      <c r="C11" s="282" t="str">
        <f>'#1 '!C300</f>
        <v>Bevg - Breakfast</v>
      </c>
      <c r="D11" s="284">
        <f>'#1 '!D300</f>
        <v>0</v>
      </c>
      <c r="E11" s="307" t="e">
        <f>'#1 '!#REF!</f>
        <v>#REF!</v>
      </c>
      <c r="F11" s="307">
        <f>'#1 '!F300</f>
        <v>0</v>
      </c>
      <c r="G11" s="307">
        <f>'#1 '!G300</f>
        <v>0</v>
      </c>
      <c r="H11" s="307">
        <f>'#1 '!H300</f>
        <v>0</v>
      </c>
      <c r="I11" s="307">
        <f>'#1 '!I300</f>
        <v>0</v>
      </c>
      <c r="J11" s="307">
        <f>'#1 '!J300</f>
        <v>0</v>
      </c>
      <c r="K11" s="307">
        <f>'#1 '!K300</f>
        <v>0</v>
      </c>
      <c r="L11" s="311">
        <f>'#1 '!L300</f>
        <v>0</v>
      </c>
      <c r="M11" s="312">
        <f>'#1 '!M300</f>
        <v>0</v>
      </c>
      <c r="N11" s="309">
        <f>'#1 '!N300</f>
        <v>0</v>
      </c>
      <c r="O11" s="312">
        <f>'#1 '!O300</f>
        <v>0</v>
      </c>
      <c r="P11" s="312">
        <f>'#1 '!P300</f>
        <v>0</v>
      </c>
      <c r="Q11" s="310">
        <f>'#1 '!Q300</f>
        <v>0</v>
      </c>
    </row>
    <row r="12" spans="1:17" s="256" customFormat="1" ht="15.75" thickBot="1">
      <c r="C12" s="285" t="str">
        <f>'#1 '!C301</f>
        <v>Total     Food - Breakfast &amp;  Bevg - Breakfast</v>
      </c>
      <c r="D12" s="286">
        <f>'#1 '!D301</f>
        <v>0</v>
      </c>
      <c r="E12" s="313">
        <f>'#1 '!E301</f>
        <v>3812</v>
      </c>
      <c r="F12" s="313">
        <f>'#1 '!F301</f>
        <v>0</v>
      </c>
      <c r="G12" s="313">
        <f>'#1 '!G301</f>
        <v>0</v>
      </c>
      <c r="H12" s="313">
        <f>'#1 '!H301</f>
        <v>0</v>
      </c>
      <c r="I12" s="313">
        <f>'#1 '!I301</f>
        <v>0</v>
      </c>
      <c r="J12" s="313">
        <f>'#1 '!J301</f>
        <v>0</v>
      </c>
      <c r="K12" s="313">
        <f>'#1 '!K301</f>
        <v>0</v>
      </c>
      <c r="L12" s="311">
        <f>'#1 '!L301</f>
        <v>0</v>
      </c>
      <c r="M12" s="312">
        <f>'#1 '!M301</f>
        <v>0</v>
      </c>
      <c r="N12" s="309">
        <f>'#1 '!N301</f>
        <v>0</v>
      </c>
      <c r="O12" s="312">
        <f>'#1 '!O301</f>
        <v>0</v>
      </c>
      <c r="P12" s="312">
        <f>'#1 '!P301</f>
        <v>0</v>
      </c>
      <c r="Q12" s="310">
        <f>'#1 '!Q301</f>
        <v>0</v>
      </c>
    </row>
    <row r="13" spans="1:17" s="256" customFormat="1">
      <c r="C13" s="282" t="str">
        <f>'#1 '!C302</f>
        <v>Food - Dining Room</v>
      </c>
      <c r="D13" s="287">
        <f>'#1 '!D302</f>
        <v>40</v>
      </c>
      <c r="E13" s="312" t="e">
        <f>'#1 '!#REF!</f>
        <v>#REF!</v>
      </c>
      <c r="F13" s="312">
        <f>'#1 '!F302</f>
        <v>0</v>
      </c>
      <c r="G13" s="312">
        <f>'#1 '!G302</f>
        <v>0</v>
      </c>
      <c r="H13" s="312">
        <f>'#1 '!H302</f>
        <v>0</v>
      </c>
      <c r="I13" s="312">
        <f>'#1 '!I302</f>
        <v>0</v>
      </c>
      <c r="J13" s="312">
        <f>'#1 '!J302</f>
        <v>0</v>
      </c>
      <c r="K13" s="312">
        <f>'#1 '!K302</f>
        <v>0</v>
      </c>
      <c r="L13" s="311">
        <f>'#1 '!L302</f>
        <v>0</v>
      </c>
      <c r="M13" s="312">
        <f>'#1 '!M302</f>
        <v>0</v>
      </c>
      <c r="N13" s="309">
        <f>'#1 '!N302</f>
        <v>0</v>
      </c>
      <c r="O13" s="312">
        <f>'#1 '!O302</f>
        <v>0</v>
      </c>
      <c r="P13" s="312">
        <f>'#1 '!P302</f>
        <v>0</v>
      </c>
      <c r="Q13" s="310">
        <f>'#1 '!Q302</f>
        <v>0</v>
      </c>
    </row>
    <row r="14" spans="1:17" s="256" customFormat="1">
      <c r="C14" s="282" t="str">
        <f>'#1 '!C303</f>
        <v>Bevg - Dining Room</v>
      </c>
      <c r="D14" s="284">
        <f>'#1 '!D303</f>
        <v>0</v>
      </c>
      <c r="E14" s="312" t="e">
        <f>'#1 '!#REF!</f>
        <v>#REF!</v>
      </c>
      <c r="F14" s="312">
        <f>'#1 '!F303</f>
        <v>0</v>
      </c>
      <c r="G14" s="312">
        <f>'#1 '!G303</f>
        <v>0</v>
      </c>
      <c r="H14" s="312">
        <f>'#1 '!H303</f>
        <v>0</v>
      </c>
      <c r="I14" s="312">
        <f>'#1 '!I303</f>
        <v>0</v>
      </c>
      <c r="J14" s="312">
        <f>'#1 '!J303</f>
        <v>0</v>
      </c>
      <c r="K14" s="312">
        <f>'#1 '!K303</f>
        <v>0</v>
      </c>
      <c r="L14" s="311">
        <f>'#1 '!L303</f>
        <v>0</v>
      </c>
      <c r="M14" s="312">
        <f>'#1 '!M303</f>
        <v>0</v>
      </c>
      <c r="N14" s="309">
        <f>'#1 '!N303</f>
        <v>0</v>
      </c>
      <c r="O14" s="312">
        <f>'#1 '!O303</f>
        <v>0</v>
      </c>
      <c r="P14" s="312">
        <f>'#1 '!P303</f>
        <v>0</v>
      </c>
      <c r="Q14" s="310">
        <f>'#1 '!Q303</f>
        <v>0</v>
      </c>
    </row>
    <row r="15" spans="1:17" s="256" customFormat="1" ht="15.75" thickBot="1">
      <c r="C15" s="285" t="str">
        <f>'#1 '!C304</f>
        <v>Total     Food - Dining Room &amp;  Bevg - Dining Room</v>
      </c>
      <c r="D15" s="284">
        <f>'#1 '!D304</f>
        <v>0</v>
      </c>
      <c r="E15" s="313"/>
      <c r="F15" s="313"/>
      <c r="G15" s="313"/>
      <c r="H15" s="313"/>
      <c r="I15" s="313"/>
      <c r="J15" s="313"/>
      <c r="K15" s="313"/>
      <c r="L15" s="311"/>
      <c r="M15" s="312"/>
      <c r="N15" s="309"/>
      <c r="O15" s="312"/>
      <c r="P15" s="312"/>
      <c r="Q15" s="310"/>
    </row>
    <row r="16" spans="1:17" s="256" customFormat="1">
      <c r="C16" s="282" t="str">
        <f>'#1 '!C305</f>
        <v>Food - R1## Bar</v>
      </c>
      <c r="D16" s="287">
        <f>'#1 '!D305</f>
        <v>50</v>
      </c>
      <c r="E16" s="312"/>
      <c r="F16" s="312"/>
      <c r="G16" s="312"/>
      <c r="H16" s="312"/>
      <c r="I16" s="312"/>
      <c r="J16" s="312"/>
      <c r="K16" s="312"/>
      <c r="L16" s="311"/>
      <c r="M16" s="312"/>
      <c r="N16" s="309"/>
      <c r="O16" s="312"/>
      <c r="P16" s="312"/>
      <c r="Q16" s="310"/>
    </row>
    <row r="17" spans="3:17" s="256" customFormat="1">
      <c r="C17" s="282" t="str">
        <f>'#1 '!C306</f>
        <v>Bevg - R1## Bar</v>
      </c>
      <c r="D17" s="284">
        <f>'#1 '!D306</f>
        <v>0</v>
      </c>
      <c r="E17" s="312"/>
      <c r="F17" s="312"/>
      <c r="G17" s="312"/>
      <c r="H17" s="312"/>
      <c r="I17" s="312"/>
      <c r="J17" s="312"/>
      <c r="K17" s="312"/>
      <c r="L17" s="311"/>
      <c r="M17" s="312"/>
      <c r="N17" s="309"/>
      <c r="O17" s="312"/>
      <c r="P17" s="312"/>
      <c r="Q17" s="310"/>
    </row>
    <row r="18" spans="3:17" s="256" customFormat="1" ht="15.75" thickBot="1">
      <c r="C18" s="285" t="str">
        <f>'#1 '!C307</f>
        <v>Total     Food - R1## Bar &amp;  Bevg - R1## Bar</v>
      </c>
      <c r="D18" s="288">
        <f>'#1 '!D307</f>
        <v>0</v>
      </c>
      <c r="E18" s="313"/>
      <c r="F18" s="313"/>
      <c r="G18" s="313"/>
      <c r="H18" s="313"/>
      <c r="I18" s="313"/>
      <c r="J18" s="313"/>
      <c r="K18" s="313"/>
      <c r="L18" s="311"/>
      <c r="M18" s="312"/>
      <c r="N18" s="309"/>
      <c r="O18" s="312"/>
      <c r="P18" s="312"/>
      <c r="Q18" s="310"/>
    </row>
    <row r="19" spans="3:17" s="256" customFormat="1">
      <c r="C19" s="282" t="str">
        <f>'#1 '!C308</f>
        <v>Food - R2## Bar</v>
      </c>
      <c r="D19" s="289">
        <f>'#1 '!D308</f>
        <v>60</v>
      </c>
      <c r="E19" s="312"/>
      <c r="F19" s="312"/>
      <c r="G19" s="312"/>
      <c r="H19" s="312"/>
      <c r="I19" s="312"/>
      <c r="J19" s="312"/>
      <c r="K19" s="312"/>
      <c r="L19" s="311"/>
      <c r="M19" s="312"/>
      <c r="N19" s="309"/>
      <c r="O19" s="312"/>
      <c r="P19" s="312"/>
      <c r="Q19" s="310"/>
    </row>
    <row r="20" spans="3:17" s="256" customFormat="1">
      <c r="C20" s="282" t="str">
        <f>'#1 '!C309</f>
        <v>Bevg - R2## Bar</v>
      </c>
      <c r="D20" s="284">
        <f>'#1 '!D309</f>
        <v>0</v>
      </c>
      <c r="E20" s="312"/>
      <c r="F20" s="312"/>
      <c r="G20" s="312"/>
      <c r="H20" s="312"/>
      <c r="I20" s="312"/>
      <c r="J20" s="312"/>
      <c r="K20" s="312"/>
      <c r="L20" s="311"/>
      <c r="M20" s="312"/>
      <c r="N20" s="309"/>
      <c r="O20" s="312"/>
      <c r="P20" s="312"/>
      <c r="Q20" s="310"/>
    </row>
    <row r="21" spans="3:17" s="256" customFormat="1" ht="15.75" thickBot="1">
      <c r="C21" s="285" t="str">
        <f>'#1 '!C310</f>
        <v>Total     Food - R2## Bar &amp;  Bevg - R2## Bar</v>
      </c>
      <c r="D21" s="288">
        <f>'#1 '!D310</f>
        <v>0</v>
      </c>
      <c r="E21" s="313"/>
      <c r="F21" s="313"/>
      <c r="G21" s="313"/>
      <c r="H21" s="313"/>
      <c r="I21" s="313"/>
      <c r="J21" s="313"/>
      <c r="K21" s="313"/>
      <c r="L21" s="311"/>
      <c r="M21" s="312"/>
      <c r="N21" s="309"/>
      <c r="O21" s="312"/>
      <c r="P21" s="312"/>
      <c r="Q21" s="310"/>
    </row>
    <row r="22" spans="3:17" s="256" customFormat="1">
      <c r="C22" s="282" t="str">
        <f>'#1 '!C311</f>
        <v>Food - Room Service</v>
      </c>
      <c r="D22" s="289">
        <f>'#1 '!D311</f>
        <v>70</v>
      </c>
      <c r="E22" s="312"/>
      <c r="F22" s="312"/>
      <c r="G22" s="312"/>
      <c r="H22" s="312"/>
      <c r="I22" s="312"/>
      <c r="J22" s="312"/>
      <c r="K22" s="312"/>
      <c r="L22" s="311"/>
      <c r="M22" s="312"/>
      <c r="N22" s="309"/>
      <c r="O22" s="312"/>
      <c r="P22" s="312"/>
      <c r="Q22" s="310"/>
    </row>
    <row r="23" spans="3:17" s="256" customFormat="1">
      <c r="C23" s="282" t="str">
        <f>'#1 '!C312</f>
        <v>Bevg - Room Service</v>
      </c>
      <c r="D23" s="284">
        <f>'#1 '!D312</f>
        <v>0</v>
      </c>
      <c r="E23" s="312"/>
      <c r="F23" s="312"/>
      <c r="G23" s="312"/>
      <c r="H23" s="312"/>
      <c r="I23" s="312"/>
      <c r="J23" s="312"/>
      <c r="K23" s="312"/>
      <c r="L23" s="311"/>
      <c r="M23" s="312"/>
      <c r="N23" s="309"/>
      <c r="O23" s="312"/>
      <c r="P23" s="312"/>
      <c r="Q23" s="310"/>
    </row>
    <row r="24" spans="3:17" s="256" customFormat="1" ht="15.75" thickBot="1">
      <c r="C24" s="285" t="str">
        <f>'#1 '!C313</f>
        <v>Total     Food - Room Service &amp;  Bevg - Room Service</v>
      </c>
      <c r="D24" s="288">
        <f>'#1 '!D313</f>
        <v>0</v>
      </c>
      <c r="E24" s="313"/>
      <c r="F24" s="313"/>
      <c r="G24" s="313"/>
      <c r="H24" s="313"/>
      <c r="I24" s="313"/>
      <c r="J24" s="313"/>
      <c r="K24" s="313"/>
      <c r="L24" s="311"/>
      <c r="M24" s="312"/>
      <c r="N24" s="309"/>
      <c r="O24" s="312"/>
      <c r="P24" s="312"/>
      <c r="Q24" s="310"/>
    </row>
    <row r="25" spans="3:17" s="256" customFormat="1">
      <c r="C25" s="282" t="str">
        <f>'#1 '!C314</f>
        <v>Food - Banquets</v>
      </c>
      <c r="D25" s="289">
        <f>'#1 '!D314</f>
        <v>80</v>
      </c>
      <c r="E25" s="312"/>
      <c r="F25" s="312"/>
      <c r="G25" s="312"/>
      <c r="H25" s="312"/>
      <c r="I25" s="312"/>
      <c r="J25" s="312"/>
      <c r="K25" s="312"/>
      <c r="L25" s="311"/>
      <c r="M25" s="312"/>
      <c r="N25" s="309"/>
      <c r="O25" s="312"/>
      <c r="P25" s="312"/>
      <c r="Q25" s="310"/>
    </row>
    <row r="26" spans="3:17" s="256" customFormat="1">
      <c r="C26" s="282" t="str">
        <f>'#1 '!C315</f>
        <v>Bevg - Banquets</v>
      </c>
      <c r="D26" s="284">
        <f>'#1 '!D315</f>
        <v>0</v>
      </c>
      <c r="E26" s="312"/>
      <c r="F26" s="312"/>
      <c r="G26" s="312"/>
      <c r="H26" s="312"/>
      <c r="I26" s="312"/>
      <c r="J26" s="312"/>
      <c r="K26" s="312"/>
      <c r="L26" s="311"/>
      <c r="M26" s="312"/>
      <c r="N26" s="309"/>
      <c r="O26" s="312"/>
      <c r="P26" s="312"/>
      <c r="Q26" s="310"/>
    </row>
    <row r="27" spans="3:17" s="256" customFormat="1" ht="15.75" thickBot="1">
      <c r="C27" s="285" t="str">
        <f>'#1 '!C316</f>
        <v>Total     Food - Banquets &amp;  Bevg - Banquets</v>
      </c>
      <c r="D27" s="288">
        <f>'#1 '!D316</f>
        <v>0</v>
      </c>
      <c r="E27" s="313"/>
      <c r="F27" s="313"/>
      <c r="G27" s="313"/>
      <c r="H27" s="313"/>
      <c r="I27" s="313"/>
      <c r="J27" s="313"/>
      <c r="K27" s="313"/>
      <c r="L27" s="311"/>
      <c r="M27" s="312"/>
      <c r="N27" s="309"/>
      <c r="O27" s="312"/>
      <c r="P27" s="312"/>
      <c r="Q27" s="310"/>
    </row>
    <row r="28" spans="3:17" s="256" customFormat="1">
      <c r="C28" s="282" t="str">
        <f>'#1 '!C317</f>
        <v>Food - #20</v>
      </c>
      <c r="D28" s="289">
        <f>'#1 '!D317</f>
        <v>90</v>
      </c>
      <c r="E28" s="312"/>
      <c r="F28" s="312"/>
      <c r="G28" s="312"/>
      <c r="H28" s="312"/>
      <c r="I28" s="312"/>
      <c r="J28" s="312"/>
      <c r="K28" s="312"/>
      <c r="L28" s="311"/>
      <c r="M28" s="312"/>
      <c r="N28" s="309"/>
      <c r="O28" s="312"/>
      <c r="P28" s="312"/>
      <c r="Q28" s="310"/>
    </row>
    <row r="29" spans="3:17" s="256" customFormat="1">
      <c r="C29" s="282" t="str">
        <f>'#1 '!C318</f>
        <v>Bevg - #20</v>
      </c>
      <c r="D29" s="284">
        <f>'#1 '!D318</f>
        <v>0</v>
      </c>
      <c r="E29" s="312"/>
      <c r="F29" s="312"/>
      <c r="G29" s="312"/>
      <c r="H29" s="312"/>
      <c r="I29" s="312"/>
      <c r="J29" s="312"/>
      <c r="K29" s="312"/>
      <c r="L29" s="311"/>
      <c r="M29" s="312"/>
      <c r="N29" s="309"/>
      <c r="O29" s="312"/>
      <c r="P29" s="312"/>
      <c r="Q29" s="310"/>
    </row>
    <row r="30" spans="3:17" s="256" customFormat="1" ht="15.75" thickBot="1">
      <c r="C30" s="285" t="str">
        <f>'#1 '!C319</f>
        <v>Total     Food - #20 &amp;  Bevg - #20</v>
      </c>
      <c r="D30" s="288">
        <f>'#1 '!D319</f>
        <v>0</v>
      </c>
      <c r="E30" s="313"/>
      <c r="F30" s="313"/>
      <c r="G30" s="313"/>
      <c r="H30" s="313"/>
      <c r="I30" s="313"/>
      <c r="J30" s="313"/>
      <c r="K30" s="313"/>
      <c r="L30" s="311"/>
      <c r="M30" s="312"/>
      <c r="N30" s="309"/>
      <c r="O30" s="312"/>
      <c r="P30" s="312"/>
      <c r="Q30" s="310"/>
    </row>
    <row r="31" spans="3:17" s="256" customFormat="1">
      <c r="C31" s="282" t="str">
        <f>'#1 '!C320</f>
        <v>Food - #30</v>
      </c>
      <c r="D31" s="289">
        <f>'#1 '!D320</f>
        <v>100</v>
      </c>
      <c r="E31" s="312"/>
      <c r="F31" s="312"/>
      <c r="G31" s="312"/>
      <c r="H31" s="312"/>
      <c r="I31" s="312"/>
      <c r="J31" s="312"/>
      <c r="K31" s="312"/>
      <c r="L31" s="311"/>
      <c r="M31" s="312"/>
      <c r="N31" s="309"/>
      <c r="O31" s="312"/>
      <c r="P31" s="312"/>
      <c r="Q31" s="310"/>
    </row>
    <row r="32" spans="3:17" s="256" customFormat="1">
      <c r="C32" s="282" t="str">
        <f>'#1 '!C321</f>
        <v>Bevg - #30</v>
      </c>
      <c r="D32" s="284">
        <f>'#1 '!D321</f>
        <v>0</v>
      </c>
      <c r="E32" s="312"/>
      <c r="F32" s="312"/>
      <c r="G32" s="312"/>
      <c r="H32" s="312"/>
      <c r="I32" s="312"/>
      <c r="J32" s="312"/>
      <c r="K32" s="312"/>
      <c r="L32" s="311"/>
      <c r="M32" s="312"/>
      <c r="N32" s="309"/>
      <c r="O32" s="312"/>
      <c r="P32" s="312"/>
      <c r="Q32" s="310"/>
    </row>
    <row r="33" spans="3:17" s="256" customFormat="1" ht="15.75" thickBot="1">
      <c r="C33" s="285" t="str">
        <f>'#1 '!C322</f>
        <v>Total     Food - #30 &amp;  Bevg - #30</v>
      </c>
      <c r="D33" s="288">
        <f>'#1 '!D322</f>
        <v>0</v>
      </c>
      <c r="E33" s="313"/>
      <c r="F33" s="313"/>
      <c r="G33" s="313"/>
      <c r="H33" s="313"/>
      <c r="I33" s="313"/>
      <c r="J33" s="313"/>
      <c r="K33" s="313"/>
      <c r="L33" s="311"/>
      <c r="M33" s="312"/>
      <c r="N33" s="309"/>
      <c r="O33" s="312"/>
      <c r="P33" s="312"/>
      <c r="Q33" s="310"/>
    </row>
    <row r="34" spans="3:17" s="256" customFormat="1">
      <c r="C34" s="282" t="str">
        <f>'#1 '!C323</f>
        <v>Food - #40</v>
      </c>
      <c r="D34" s="289">
        <f>'#1 '!D323</f>
        <v>110</v>
      </c>
      <c r="E34" s="312"/>
      <c r="F34" s="312"/>
      <c r="G34" s="312"/>
      <c r="H34" s="312"/>
      <c r="I34" s="312"/>
      <c r="J34" s="312"/>
      <c r="K34" s="312"/>
      <c r="L34" s="311"/>
      <c r="M34" s="312"/>
      <c r="N34" s="309"/>
      <c r="O34" s="312"/>
      <c r="P34" s="312"/>
      <c r="Q34" s="310"/>
    </row>
    <row r="35" spans="3:17">
      <c r="C35" s="282" t="str">
        <f>'#1 '!C324</f>
        <v>Bevg - #40</v>
      </c>
      <c r="D35" s="284">
        <f>'#1 '!D324</f>
        <v>0</v>
      </c>
      <c r="E35" s="312"/>
      <c r="F35" s="312"/>
      <c r="G35" s="312"/>
      <c r="H35" s="312"/>
      <c r="I35" s="312"/>
      <c r="J35" s="312"/>
      <c r="K35" s="312"/>
      <c r="L35" s="311"/>
      <c r="M35" s="312"/>
      <c r="N35" s="309"/>
      <c r="O35" s="312"/>
      <c r="P35" s="312"/>
      <c r="Q35" s="310"/>
    </row>
    <row r="36" spans="3:17" ht="15.75" thickBot="1">
      <c r="C36" s="285" t="str">
        <f>'#1 '!C325</f>
        <v>Total     Food - #40 &amp;  Bevg - #40</v>
      </c>
      <c r="D36" s="288">
        <f>'#1 '!D325</f>
        <v>0</v>
      </c>
      <c r="E36" s="313"/>
      <c r="F36" s="313"/>
      <c r="G36" s="313"/>
      <c r="H36" s="313"/>
      <c r="I36" s="313"/>
      <c r="J36" s="313"/>
      <c r="K36" s="313"/>
      <c r="L36" s="311"/>
      <c r="M36" s="312"/>
      <c r="N36" s="309"/>
      <c r="O36" s="312"/>
      <c r="P36" s="312"/>
      <c r="Q36" s="310"/>
    </row>
    <row r="37" spans="3:17">
      <c r="C37" s="282" t="str">
        <f>'#1 '!C326</f>
        <v>Food - #50</v>
      </c>
      <c r="D37" s="289">
        <f>'#1 '!D326</f>
        <v>120</v>
      </c>
      <c r="E37" s="312"/>
      <c r="F37" s="312"/>
      <c r="G37" s="312"/>
      <c r="H37" s="312"/>
      <c r="I37" s="312"/>
      <c r="J37" s="312"/>
      <c r="K37" s="312"/>
      <c r="L37" s="311"/>
      <c r="M37" s="312"/>
      <c r="N37" s="309"/>
      <c r="O37" s="312"/>
      <c r="P37" s="312"/>
      <c r="Q37" s="310"/>
    </row>
    <row r="38" spans="3:17">
      <c r="C38" s="282" t="str">
        <f>'#1 '!C327</f>
        <v>Bevg - #50</v>
      </c>
      <c r="D38" s="284">
        <f>'#1 '!D327</f>
        <v>0</v>
      </c>
      <c r="E38" s="312"/>
      <c r="F38" s="312"/>
      <c r="G38" s="312"/>
      <c r="H38" s="312"/>
      <c r="I38" s="312"/>
      <c r="J38" s="312"/>
      <c r="K38" s="312"/>
      <c r="L38" s="311"/>
      <c r="M38" s="312"/>
      <c r="N38" s="309"/>
      <c r="O38" s="312"/>
      <c r="P38" s="312"/>
      <c r="Q38" s="310"/>
    </row>
    <row r="39" spans="3:17" ht="15.75" thickBot="1">
      <c r="C39" s="285" t="str">
        <f>'#1 '!C328</f>
        <v>Total     Food - #50 &amp;  Bevg - #50</v>
      </c>
      <c r="D39" s="284">
        <f>'#1 '!D328</f>
        <v>0</v>
      </c>
      <c r="E39" s="313"/>
      <c r="F39" s="313"/>
      <c r="G39" s="313"/>
      <c r="H39" s="313"/>
      <c r="I39" s="313"/>
      <c r="J39" s="313"/>
      <c r="K39" s="313"/>
      <c r="L39" s="311"/>
      <c r="M39" s="312"/>
      <c r="N39" s="309"/>
      <c r="O39" s="312"/>
      <c r="P39" s="312"/>
      <c r="Q39" s="310"/>
    </row>
    <row r="40" spans="3:17">
      <c r="C40" s="282" t="str">
        <f>'#1 '!C329</f>
        <v>Food - #60</v>
      </c>
      <c r="D40" s="287">
        <f>'#1 '!D329</f>
        <v>130</v>
      </c>
      <c r="E40" s="312"/>
      <c r="F40" s="312"/>
      <c r="G40" s="312"/>
      <c r="H40" s="312"/>
      <c r="I40" s="312"/>
      <c r="J40" s="312"/>
      <c r="K40" s="312"/>
      <c r="L40" s="311"/>
      <c r="M40" s="312"/>
      <c r="N40" s="309"/>
      <c r="O40" s="312"/>
      <c r="P40" s="312"/>
      <c r="Q40" s="310"/>
    </row>
    <row r="41" spans="3:17">
      <c r="C41" s="282" t="str">
        <f>'#1 '!C330</f>
        <v>Bevg - #60</v>
      </c>
      <c r="D41" s="284">
        <f>'#1 '!D330</f>
        <v>0</v>
      </c>
      <c r="E41" s="312"/>
      <c r="F41" s="312"/>
      <c r="G41" s="312"/>
      <c r="H41" s="312"/>
      <c r="I41" s="312"/>
      <c r="J41" s="312"/>
      <c r="K41" s="312"/>
      <c r="L41" s="311"/>
      <c r="M41" s="312"/>
      <c r="N41" s="309"/>
      <c r="O41" s="312"/>
      <c r="P41" s="312"/>
      <c r="Q41" s="310"/>
    </row>
    <row r="42" spans="3:17" ht="15.75" thickBot="1">
      <c r="C42" s="285" t="str">
        <f>'#1 '!C331</f>
        <v>Total     Food - #60 &amp;  Bevg - #60</v>
      </c>
      <c r="D42" s="286">
        <f>'#1 '!D331</f>
        <v>0</v>
      </c>
      <c r="E42" s="313"/>
      <c r="F42" s="313"/>
      <c r="G42" s="313"/>
      <c r="H42" s="313"/>
      <c r="I42" s="313"/>
      <c r="J42" s="313"/>
      <c r="K42" s="313"/>
      <c r="L42" s="311"/>
      <c r="M42" s="312"/>
      <c r="N42" s="309"/>
      <c r="O42" s="312"/>
      <c r="P42" s="312"/>
      <c r="Q42" s="310"/>
    </row>
    <row r="43" spans="3:17" ht="15.75" thickBot="1">
      <c r="C43" s="290" t="str">
        <f>'#1 '!C332</f>
        <v>All Food Total (€)</v>
      </c>
      <c r="D43" s="291">
        <f>'#1 '!D332</f>
        <v>0</v>
      </c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4"/>
    </row>
    <row r="44" spans="3:17" ht="15.75" thickBot="1">
      <c r="C44" s="290" t="str">
        <f>'#1 '!C333</f>
        <v>All Bevg Total (€)</v>
      </c>
      <c r="D44" s="291">
        <f>'#1 '!D333</f>
        <v>0</v>
      </c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5"/>
    </row>
    <row r="45" spans="3:17">
      <c r="C45" s="292" t="str">
        <f>'#1 '!C334</f>
        <v>TOTAL FOOD &amp; BEVERAGE REVENUE  (€)</v>
      </c>
      <c r="D45" s="293">
        <f>'#1 '!D334</f>
        <v>0</v>
      </c>
      <c r="E45" s="316"/>
      <c r="F45" s="316"/>
      <c r="G45" s="316"/>
      <c r="H45" s="316"/>
      <c r="I45" s="316"/>
      <c r="J45" s="316"/>
      <c r="K45" s="316"/>
      <c r="L45" s="316"/>
      <c r="M45" s="316"/>
      <c r="N45" s="316"/>
      <c r="O45" s="316"/>
      <c r="P45" s="316"/>
      <c r="Q45" s="317"/>
    </row>
    <row r="46" spans="3:17" ht="15.75">
      <c r="C46" s="257"/>
      <c r="D46" s="259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9"/>
      <c r="Q46" s="319"/>
    </row>
    <row r="47" spans="3:17">
      <c r="C47" s="292" t="str">
        <f>'#1 '!C336</f>
        <v>OTHER REVENUE</v>
      </c>
      <c r="D47" s="259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  <c r="P47" s="319"/>
      <c r="Q47" s="319"/>
    </row>
    <row r="48" spans="3:17">
      <c r="C48" s="282" t="str">
        <f>'#1 '!C341</f>
        <v>Misc - Parking</v>
      </c>
      <c r="D48" s="282">
        <f>'#1 '!D341</f>
        <v>0</v>
      </c>
      <c r="E48" s="320"/>
      <c r="F48" s="320"/>
      <c r="G48" s="320"/>
      <c r="H48" s="320"/>
      <c r="I48" s="320"/>
      <c r="J48" s="320"/>
      <c r="K48" s="320"/>
      <c r="L48" s="321"/>
      <c r="M48" s="307"/>
      <c r="N48" s="309"/>
      <c r="O48" s="307"/>
      <c r="P48" s="307"/>
      <c r="Q48" s="310"/>
    </row>
    <row r="49" spans="3:17">
      <c r="C49" s="282" t="str">
        <f>'#1 '!C342</f>
        <v>Misc - Meeting Room Rent</v>
      </c>
      <c r="D49" s="282">
        <f>'#1 '!D342</f>
        <v>0</v>
      </c>
      <c r="E49" s="320"/>
      <c r="F49" s="320"/>
      <c r="G49" s="320"/>
      <c r="H49" s="320"/>
      <c r="I49" s="320"/>
      <c r="J49" s="320"/>
      <c r="K49" s="320"/>
      <c r="L49" s="311"/>
      <c r="M49" s="312"/>
      <c r="N49" s="309"/>
      <c r="O49" s="312"/>
      <c r="P49" s="312"/>
      <c r="Q49" s="310"/>
    </row>
    <row r="50" spans="3:17">
      <c r="C50" s="282" t="str">
        <f>'#1 '!C343</f>
        <v>Misc - A/V Equipment Rent</v>
      </c>
      <c r="D50" s="282">
        <f>'#1 '!D343</f>
        <v>0</v>
      </c>
      <c r="E50" s="320"/>
      <c r="F50" s="320"/>
      <c r="G50" s="320"/>
      <c r="H50" s="320"/>
      <c r="I50" s="320"/>
      <c r="J50" s="320"/>
      <c r="K50" s="320"/>
      <c r="L50" s="311"/>
      <c r="M50" s="312"/>
      <c r="N50" s="309"/>
      <c r="O50" s="312"/>
      <c r="P50" s="312"/>
      <c r="Q50" s="310"/>
    </row>
    <row r="51" spans="3:17">
      <c r="C51" s="282" t="str">
        <f>'#1 '!C344</f>
        <v>Misc - Vending &amp; Other</v>
      </c>
      <c r="D51" s="282">
        <f>'#1 '!D344</f>
        <v>0</v>
      </c>
      <c r="E51" s="320"/>
      <c r="F51" s="320"/>
      <c r="G51" s="320"/>
      <c r="H51" s="320"/>
      <c r="I51" s="320"/>
      <c r="J51" s="320"/>
      <c r="K51" s="320"/>
      <c r="L51" s="311"/>
      <c r="M51" s="312"/>
      <c r="N51" s="309"/>
      <c r="O51" s="312"/>
      <c r="P51" s="312"/>
      <c r="Q51" s="310"/>
    </row>
    <row r="52" spans="3:17">
      <c r="C52" s="282" t="str">
        <f>'#1 '!C345</f>
        <v>TOTAL MISC REVENUE</v>
      </c>
      <c r="D52" s="282">
        <f>'#1 '!D345</f>
        <v>0</v>
      </c>
      <c r="E52" s="320"/>
      <c r="F52" s="320"/>
      <c r="G52" s="320"/>
      <c r="H52" s="320"/>
      <c r="I52" s="320"/>
      <c r="J52" s="320"/>
      <c r="K52" s="320"/>
      <c r="L52" s="311"/>
      <c r="M52" s="312"/>
      <c r="N52" s="309"/>
      <c r="O52" s="312"/>
      <c r="P52" s="312"/>
      <c r="Q52" s="322"/>
    </row>
    <row r="53" spans="3:17">
      <c r="C53" s="292" t="str">
        <f>'#1 '!C346</f>
        <v>TOTAL OTHER F&amp;B REVENUE</v>
      </c>
      <c r="D53" s="292">
        <f>'#1 '!D346</f>
        <v>0</v>
      </c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4"/>
    </row>
    <row r="54" spans="3:17">
      <c r="C54" s="292" t="str">
        <f>'#1 '!C347</f>
        <v>TOTAL REVENUE</v>
      </c>
      <c r="D54" s="292">
        <f>'#1 '!D347</f>
        <v>0</v>
      </c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295"/>
    </row>
    <row r="55" spans="3:17">
      <c r="C55" s="282" t="str">
        <f>'#1 '!C349</f>
        <v>A/P - Sales Tax</v>
      </c>
      <c r="D55" s="282">
        <f>'#1 '!D349</f>
        <v>0</v>
      </c>
      <c r="E55" s="320"/>
      <c r="F55" s="320"/>
      <c r="G55" s="320"/>
      <c r="H55" s="320"/>
      <c r="I55" s="320"/>
      <c r="J55" s="320"/>
      <c r="K55" s="320"/>
      <c r="L55" s="311"/>
      <c r="M55" s="312"/>
      <c r="N55" s="309"/>
      <c r="O55" s="312"/>
      <c r="P55" s="312"/>
      <c r="Q55" s="310"/>
    </row>
    <row r="56" spans="3:17">
      <c r="C56" s="282" t="str">
        <f>'#1 '!C350</f>
        <v>A/P - Gratuities</v>
      </c>
      <c r="D56" s="282">
        <f>'#1 '!D350</f>
        <v>0</v>
      </c>
      <c r="E56" s="320"/>
      <c r="F56" s="320"/>
      <c r="G56" s="320"/>
      <c r="H56" s="320"/>
      <c r="I56" s="320"/>
      <c r="J56" s="320"/>
      <c r="K56" s="320"/>
      <c r="L56" s="311"/>
      <c r="M56" s="312"/>
      <c r="N56" s="309"/>
      <c r="O56" s="312"/>
      <c r="P56" s="312"/>
      <c r="Q56" s="310"/>
    </row>
    <row r="57" spans="3:17">
      <c r="C57" s="282" t="str">
        <f>'#1 '!C351</f>
        <v>A/P - Adv Deps/Gift Certs</v>
      </c>
      <c r="D57" s="282">
        <f>'#1 '!D351</f>
        <v>0</v>
      </c>
      <c r="E57" s="320"/>
      <c r="F57" s="320"/>
      <c r="G57" s="320"/>
      <c r="H57" s="320"/>
      <c r="I57" s="320"/>
      <c r="J57" s="320"/>
      <c r="K57" s="320"/>
      <c r="L57" s="311"/>
      <c r="M57" s="312"/>
      <c r="N57" s="309"/>
      <c r="O57" s="312"/>
      <c r="P57" s="312"/>
      <c r="Q57" s="310"/>
    </row>
    <row r="58" spans="3:17">
      <c r="C58" s="292" t="str">
        <f>'#1 '!C352</f>
        <v>TOTAL ACCTS PAYABLE</v>
      </c>
      <c r="D58" s="292">
        <f>'#1 '!D352</f>
        <v>0</v>
      </c>
      <c r="E58" s="323"/>
      <c r="F58" s="323"/>
      <c r="G58" s="323"/>
      <c r="H58" s="323"/>
      <c r="I58" s="323"/>
      <c r="J58" s="323"/>
      <c r="K58" s="323"/>
      <c r="L58" s="323"/>
      <c r="M58" s="323"/>
      <c r="N58" s="323"/>
      <c r="O58" s="323"/>
      <c r="P58" s="323"/>
      <c r="Q58" s="324"/>
    </row>
    <row r="59" spans="3:17">
      <c r="C59" s="292" t="str">
        <f>'#1 '!C353</f>
        <v>TOTAL GUEST CHARGES</v>
      </c>
      <c r="D59" s="292">
        <f>'#1 '!D353</f>
        <v>0</v>
      </c>
      <c r="E59" s="323"/>
      <c r="F59" s="323"/>
      <c r="G59" s="323"/>
      <c r="H59" s="323"/>
      <c r="I59" s="323"/>
      <c r="J59" s="323"/>
      <c r="K59" s="323"/>
      <c r="L59" s="323"/>
      <c r="M59" s="323"/>
      <c r="N59" s="323"/>
      <c r="O59" s="323"/>
      <c r="P59" s="323"/>
      <c r="Q59" s="295"/>
    </row>
    <row r="60" spans="3:17">
      <c r="C60" s="258"/>
      <c r="D60" s="258"/>
      <c r="E60" s="318"/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9"/>
      <c r="Q60" s="319"/>
    </row>
    <row r="61" spans="3:17">
      <c r="C61" s="282" t="str">
        <f>'#1 '!C370</f>
        <v>Food Covers  Food - Breakfast</v>
      </c>
      <c r="D61" s="282">
        <f>'#1 '!D370</f>
        <v>0</v>
      </c>
      <c r="E61" s="320"/>
      <c r="F61" s="320"/>
      <c r="G61" s="320"/>
      <c r="H61" s="320"/>
      <c r="I61" s="320"/>
      <c r="J61" s="320"/>
      <c r="K61" s="320"/>
      <c r="L61" s="321"/>
      <c r="M61" s="307"/>
      <c r="N61" s="309"/>
      <c r="O61" s="307"/>
      <c r="P61" s="307"/>
      <c r="Q61" s="310"/>
    </row>
    <row r="62" spans="3:17" s="256" customFormat="1">
      <c r="C62" s="282" t="str">
        <f>'#1 '!C371</f>
        <v>Food Covers  Food - Dining Room</v>
      </c>
      <c r="D62" s="282">
        <f>'#1 '!D371</f>
        <v>0</v>
      </c>
      <c r="E62" s="320"/>
      <c r="F62" s="320"/>
      <c r="G62" s="320"/>
      <c r="H62" s="320"/>
      <c r="I62" s="320"/>
      <c r="J62" s="320"/>
      <c r="K62" s="320"/>
      <c r="L62" s="311"/>
      <c r="M62" s="312"/>
      <c r="N62" s="309"/>
      <c r="O62" s="312"/>
      <c r="P62" s="312"/>
      <c r="Q62" s="310"/>
    </row>
    <row r="63" spans="3:17" s="256" customFormat="1">
      <c r="C63" s="282" t="str">
        <f>'#1 '!C372</f>
        <v>Food Covers  Food - R1## Bar</v>
      </c>
      <c r="D63" s="282">
        <f>'#1 '!D372</f>
        <v>0</v>
      </c>
      <c r="E63" s="320"/>
      <c r="F63" s="320"/>
      <c r="G63" s="320"/>
      <c r="H63" s="320"/>
      <c r="I63" s="320"/>
      <c r="J63" s="320"/>
      <c r="K63" s="320"/>
      <c r="L63" s="311"/>
      <c r="M63" s="312"/>
      <c r="N63" s="309"/>
      <c r="O63" s="312"/>
      <c r="P63" s="312"/>
      <c r="Q63" s="310"/>
    </row>
    <row r="64" spans="3:17" s="256" customFormat="1">
      <c r="C64" s="282" t="str">
        <f>'#1 '!C373</f>
        <v>Food Covers  Food - R2## Bar</v>
      </c>
      <c r="D64" s="282">
        <f>'#1 '!D373</f>
        <v>0</v>
      </c>
      <c r="E64" s="320"/>
      <c r="F64" s="320"/>
      <c r="G64" s="320"/>
      <c r="H64" s="320"/>
      <c r="I64" s="320"/>
      <c r="J64" s="320"/>
      <c r="K64" s="320"/>
      <c r="L64" s="311"/>
      <c r="M64" s="312"/>
      <c r="N64" s="309"/>
      <c r="O64" s="312"/>
      <c r="P64" s="312"/>
      <c r="Q64" s="310"/>
    </row>
    <row r="65" spans="3:23" s="256" customFormat="1">
      <c r="C65" s="282" t="str">
        <f>'#1 '!C374</f>
        <v>Food Covers  Food - Room Service</v>
      </c>
      <c r="D65" s="282">
        <f>'#1 '!D374</f>
        <v>0</v>
      </c>
      <c r="E65" s="320"/>
      <c r="F65" s="320"/>
      <c r="G65" s="320"/>
      <c r="H65" s="320"/>
      <c r="I65" s="320"/>
      <c r="J65" s="320"/>
      <c r="K65" s="320"/>
      <c r="L65" s="311"/>
      <c r="M65" s="312"/>
      <c r="N65" s="309"/>
      <c r="O65" s="312"/>
      <c r="P65" s="312"/>
      <c r="Q65" s="310"/>
    </row>
    <row r="66" spans="3:23" s="256" customFormat="1">
      <c r="C66" s="282" t="str">
        <f>'#1 '!C375</f>
        <v>Food Covers  Food - Banquets</v>
      </c>
      <c r="D66" s="282">
        <f>'#1 '!D375</f>
        <v>0</v>
      </c>
      <c r="E66" s="320"/>
      <c r="F66" s="320"/>
      <c r="G66" s="320"/>
      <c r="H66" s="320"/>
      <c r="I66" s="320"/>
      <c r="J66" s="320"/>
      <c r="K66" s="320"/>
      <c r="L66" s="311"/>
      <c r="M66" s="312"/>
      <c r="N66" s="309"/>
      <c r="O66" s="312"/>
      <c r="P66" s="312"/>
      <c r="Q66" s="310"/>
    </row>
    <row r="67" spans="3:23" s="256" customFormat="1">
      <c r="C67" s="282" t="str">
        <f>'#1 '!C376</f>
        <v>Food Covers  Food - #20</v>
      </c>
      <c r="D67" s="282">
        <f>'#1 '!D376</f>
        <v>0</v>
      </c>
      <c r="E67" s="320"/>
      <c r="F67" s="320"/>
      <c r="G67" s="320"/>
      <c r="H67" s="320"/>
      <c r="I67" s="320"/>
      <c r="J67" s="320"/>
      <c r="K67" s="320"/>
      <c r="L67" s="311"/>
      <c r="M67" s="312"/>
      <c r="N67" s="309"/>
      <c r="O67" s="312"/>
      <c r="P67" s="312"/>
      <c r="Q67" s="310"/>
    </row>
    <row r="68" spans="3:23" s="256" customFormat="1">
      <c r="C68" s="282" t="str">
        <f>'#1 '!C377</f>
        <v>Food Covers  Food - #30</v>
      </c>
      <c r="D68" s="282">
        <f>'#1 '!D377</f>
        <v>0</v>
      </c>
      <c r="E68" s="320"/>
      <c r="F68" s="320"/>
      <c r="G68" s="320"/>
      <c r="H68" s="320"/>
      <c r="I68" s="320"/>
      <c r="J68" s="320"/>
      <c r="K68" s="320"/>
      <c r="L68" s="311"/>
      <c r="M68" s="312"/>
      <c r="N68" s="309"/>
      <c r="O68" s="312"/>
      <c r="P68" s="312"/>
      <c r="Q68" s="310"/>
    </row>
    <row r="69" spans="3:23">
      <c r="C69" s="282" t="str">
        <f>'#1 '!C378</f>
        <v>Food Covers  Food - #40</v>
      </c>
      <c r="D69" s="282">
        <f>'#1 '!D378</f>
        <v>0</v>
      </c>
      <c r="E69" s="320"/>
      <c r="F69" s="320"/>
      <c r="G69" s="320"/>
      <c r="H69" s="320"/>
      <c r="I69" s="320"/>
      <c r="J69" s="320"/>
      <c r="K69" s="320"/>
      <c r="L69" s="311"/>
      <c r="M69" s="312"/>
      <c r="N69" s="309"/>
      <c r="O69" s="312"/>
      <c r="P69" s="312"/>
      <c r="Q69" s="310"/>
    </row>
    <row r="70" spans="3:23">
      <c r="C70" s="282" t="str">
        <f>'#1 '!C379</f>
        <v>Food Covers  Food - #50</v>
      </c>
      <c r="D70" s="282">
        <f>'#1 '!D379</f>
        <v>0</v>
      </c>
      <c r="E70" s="320"/>
      <c r="F70" s="320"/>
      <c r="G70" s="320"/>
      <c r="H70" s="320"/>
      <c r="I70" s="320"/>
      <c r="J70" s="320"/>
      <c r="K70" s="320"/>
      <c r="L70" s="311"/>
      <c r="M70" s="312"/>
      <c r="N70" s="309"/>
      <c r="O70" s="312"/>
      <c r="P70" s="312"/>
      <c r="Q70" s="310"/>
    </row>
    <row r="71" spans="3:23">
      <c r="C71" s="282" t="str">
        <f>'#1 '!C380</f>
        <v>Food Covers  Food - #60</v>
      </c>
      <c r="D71" s="282">
        <f>'#1 '!D380</f>
        <v>0</v>
      </c>
      <c r="E71" s="320"/>
      <c r="F71" s="320"/>
      <c r="G71" s="320"/>
      <c r="H71" s="320"/>
      <c r="I71" s="320"/>
      <c r="J71" s="320"/>
      <c r="K71" s="320"/>
      <c r="L71" s="311"/>
      <c r="M71" s="312"/>
      <c r="N71" s="309"/>
      <c r="O71" s="312"/>
      <c r="P71" s="312"/>
      <c r="Q71" s="310"/>
    </row>
    <row r="72" spans="3:23">
      <c r="C72" s="292" t="str">
        <f>'#1 '!C381</f>
        <v>TOTAL FOOD COVERS</v>
      </c>
      <c r="D72" s="292">
        <f>'#1 '!D381</f>
        <v>0</v>
      </c>
      <c r="E72" s="323"/>
      <c r="F72" s="323"/>
      <c r="G72" s="323"/>
      <c r="H72" s="323"/>
      <c r="I72" s="323"/>
      <c r="J72" s="323"/>
      <c r="K72" s="323"/>
      <c r="L72" s="323"/>
      <c r="M72" s="323"/>
      <c r="N72" s="323"/>
      <c r="O72" s="323"/>
      <c r="P72" s="323"/>
      <c r="Q72" s="295"/>
    </row>
    <row r="73" spans="3:23">
      <c r="C73" s="282"/>
      <c r="D73" s="282"/>
      <c r="E73" s="320"/>
      <c r="F73" s="320"/>
      <c r="G73" s="320"/>
      <c r="H73" s="320"/>
      <c r="I73" s="320"/>
      <c r="J73" s="320"/>
      <c r="K73" s="320"/>
      <c r="L73" s="325"/>
      <c r="M73" s="325"/>
      <c r="N73" s="325"/>
      <c r="O73" s="325"/>
      <c r="P73" s="325"/>
      <c r="Q73" s="325"/>
    </row>
    <row r="74" spans="3:23" s="256" customFormat="1">
      <c r="C74" s="282" t="str">
        <f>'#1 '!C396</f>
        <v>Avg Food Check Food - Breakfast</v>
      </c>
      <c r="D74" s="282">
        <f>'#1 '!D396</f>
        <v>0</v>
      </c>
      <c r="E74" s="320"/>
      <c r="F74" s="320"/>
      <c r="G74" s="320"/>
      <c r="H74" s="320"/>
      <c r="I74" s="320"/>
      <c r="J74" s="320"/>
      <c r="K74" s="320"/>
      <c r="L74" s="321"/>
      <c r="M74" s="307"/>
      <c r="N74" s="309"/>
      <c r="O74" s="307"/>
      <c r="P74" s="307"/>
      <c r="Q74" s="310"/>
    </row>
    <row r="75" spans="3:23" s="256" customFormat="1">
      <c r="C75" s="282" t="str">
        <f>'#1 '!C397</f>
        <v>Avg Food Check Food - Dining Room</v>
      </c>
      <c r="D75" s="282">
        <f>'#1 '!D397</f>
        <v>0</v>
      </c>
      <c r="E75" s="320"/>
      <c r="F75" s="320"/>
      <c r="G75" s="320"/>
      <c r="H75" s="320"/>
      <c r="I75" s="320"/>
      <c r="J75" s="320"/>
      <c r="K75" s="320"/>
      <c r="L75" s="311"/>
      <c r="M75" s="312"/>
      <c r="N75" s="309"/>
      <c r="O75" s="312"/>
      <c r="P75" s="312"/>
      <c r="Q75" s="310"/>
    </row>
    <row r="76" spans="3:23" s="256" customFormat="1">
      <c r="C76" s="282" t="str">
        <f>'#1 '!C398</f>
        <v>Avg Food Check Food - R1## Bar</v>
      </c>
      <c r="D76" s="282">
        <f>'#1 '!D398</f>
        <v>0</v>
      </c>
      <c r="E76" s="320"/>
      <c r="F76" s="320"/>
      <c r="G76" s="320"/>
      <c r="H76" s="320"/>
      <c r="I76" s="320"/>
      <c r="J76" s="320"/>
      <c r="K76" s="320"/>
      <c r="L76" s="311"/>
      <c r="M76" s="312"/>
      <c r="N76" s="309"/>
      <c r="O76" s="312"/>
      <c r="P76" s="312"/>
      <c r="Q76" s="310"/>
    </row>
    <row r="77" spans="3:23" s="256" customFormat="1">
      <c r="C77" s="282" t="str">
        <f>'#1 '!C399</f>
        <v>Avg Food Check Food - R2## Bar</v>
      </c>
      <c r="D77" s="282">
        <f>'#1 '!D399</f>
        <v>0</v>
      </c>
      <c r="E77" s="320"/>
      <c r="F77" s="320"/>
      <c r="G77" s="320"/>
      <c r="H77" s="320"/>
      <c r="I77" s="320"/>
      <c r="J77" s="320"/>
      <c r="K77" s="320"/>
      <c r="L77" s="311"/>
      <c r="M77" s="312"/>
      <c r="N77" s="309"/>
      <c r="O77" s="312"/>
      <c r="P77" s="312"/>
      <c r="Q77" s="310"/>
    </row>
    <row r="78" spans="3:23" s="256" customFormat="1">
      <c r="C78" s="282" t="str">
        <f>'#1 '!C400</f>
        <v>Avg Food Check Food - Room Service</v>
      </c>
      <c r="D78" s="282">
        <f>'#1 '!D400</f>
        <v>0</v>
      </c>
      <c r="E78" s="320"/>
      <c r="F78" s="320"/>
      <c r="G78" s="320"/>
      <c r="H78" s="320"/>
      <c r="I78" s="320"/>
      <c r="J78" s="320"/>
      <c r="K78" s="320"/>
      <c r="L78" s="311"/>
      <c r="M78" s="312"/>
      <c r="N78" s="309"/>
      <c r="O78" s="312"/>
      <c r="P78" s="312"/>
      <c r="Q78" s="310"/>
    </row>
    <row r="79" spans="3:23" s="256" customFormat="1">
      <c r="C79" s="282" t="str">
        <f>'#1 '!C401</f>
        <v>Avg Food Check Food - Banquets</v>
      </c>
      <c r="D79" s="282">
        <f>'#1 '!D401</f>
        <v>0</v>
      </c>
      <c r="E79" s="320"/>
      <c r="F79" s="320"/>
      <c r="G79" s="320"/>
      <c r="H79" s="320"/>
      <c r="I79" s="320"/>
      <c r="J79" s="320"/>
      <c r="K79" s="320"/>
      <c r="L79" s="311"/>
      <c r="M79" s="312"/>
      <c r="N79" s="309"/>
      <c r="O79" s="312"/>
      <c r="P79" s="312"/>
      <c r="Q79" s="310"/>
    </row>
    <row r="80" spans="3:23">
      <c r="C80" s="282" t="str">
        <f>'#1 '!C402</f>
        <v>Avg Food Check Food - #20</v>
      </c>
      <c r="D80" s="282">
        <f>'#1 '!D402</f>
        <v>0</v>
      </c>
      <c r="E80" s="320"/>
      <c r="F80" s="320"/>
      <c r="G80" s="320"/>
      <c r="H80" s="320"/>
      <c r="I80" s="320"/>
      <c r="J80" s="320"/>
      <c r="K80" s="320"/>
      <c r="L80" s="311"/>
      <c r="M80" s="312"/>
      <c r="N80" s="309"/>
      <c r="O80" s="312"/>
      <c r="P80" s="312"/>
      <c r="Q80" s="310"/>
      <c r="R80" s="256"/>
      <c r="S80" s="256"/>
      <c r="T80" s="256"/>
      <c r="U80" s="256"/>
      <c r="V80" s="256"/>
      <c r="W80" s="256"/>
    </row>
    <row r="81" spans="3:23">
      <c r="C81" s="282" t="str">
        <f>'#1 '!C403</f>
        <v>Avg Food Check Food - #30</v>
      </c>
      <c r="D81" s="282">
        <f>'#1 '!D403</f>
        <v>0</v>
      </c>
      <c r="E81" s="320"/>
      <c r="F81" s="320"/>
      <c r="G81" s="320"/>
      <c r="H81" s="320"/>
      <c r="I81" s="320"/>
      <c r="J81" s="320"/>
      <c r="K81" s="320"/>
      <c r="L81" s="311"/>
      <c r="M81" s="312"/>
      <c r="N81" s="309"/>
      <c r="O81" s="312"/>
      <c r="P81" s="312"/>
      <c r="Q81" s="310"/>
      <c r="R81" s="256"/>
      <c r="S81" s="256"/>
      <c r="T81" s="256"/>
      <c r="U81" s="256"/>
      <c r="V81" s="256"/>
      <c r="W81" s="256"/>
    </row>
    <row r="82" spans="3:23">
      <c r="C82" s="282" t="str">
        <f>'#1 '!C404</f>
        <v>Avg Food Check Food - #40</v>
      </c>
      <c r="D82" s="282">
        <f>'#1 '!D404</f>
        <v>0</v>
      </c>
      <c r="E82" s="320"/>
      <c r="F82" s="320"/>
      <c r="G82" s="320"/>
      <c r="H82" s="320"/>
      <c r="I82" s="320"/>
      <c r="J82" s="320"/>
      <c r="K82" s="320"/>
      <c r="L82" s="311"/>
      <c r="M82" s="312"/>
      <c r="N82" s="309"/>
      <c r="O82" s="312"/>
      <c r="P82" s="312"/>
      <c r="Q82" s="310"/>
      <c r="R82" s="256"/>
      <c r="S82" s="256"/>
      <c r="T82" s="256"/>
      <c r="U82" s="256"/>
      <c r="V82" s="256"/>
      <c r="W82" s="256"/>
    </row>
    <row r="83" spans="3:23">
      <c r="C83" s="282" t="str">
        <f>'#1 '!C405</f>
        <v>Avg Food Check Food - #50</v>
      </c>
      <c r="D83" s="282">
        <f>'#1 '!D405</f>
        <v>0</v>
      </c>
      <c r="E83" s="320"/>
      <c r="F83" s="320"/>
      <c r="G83" s="320"/>
      <c r="H83" s="320"/>
      <c r="I83" s="320"/>
      <c r="J83" s="320"/>
      <c r="K83" s="320"/>
      <c r="L83" s="311"/>
      <c r="M83" s="312"/>
      <c r="N83" s="309"/>
      <c r="O83" s="312"/>
      <c r="P83" s="312"/>
      <c r="Q83" s="310"/>
      <c r="R83" s="256"/>
      <c r="S83" s="256"/>
      <c r="T83" s="256"/>
      <c r="U83" s="256"/>
      <c r="V83" s="256"/>
      <c r="W83" s="256"/>
    </row>
    <row r="84" spans="3:23">
      <c r="C84" s="282" t="str">
        <f>'#1 '!C406</f>
        <v>Avg Food Check Food - #60</v>
      </c>
      <c r="D84" s="282">
        <f>'#1 '!D406</f>
        <v>0</v>
      </c>
      <c r="E84" s="320"/>
      <c r="F84" s="320"/>
      <c r="G84" s="320"/>
      <c r="H84" s="320"/>
      <c r="I84" s="320"/>
      <c r="J84" s="320"/>
      <c r="K84" s="320"/>
      <c r="L84" s="311"/>
      <c r="M84" s="312"/>
      <c r="N84" s="309"/>
      <c r="O84" s="312"/>
      <c r="P84" s="312"/>
      <c r="Q84" s="310"/>
      <c r="R84" s="256"/>
      <c r="S84" s="256"/>
      <c r="T84" s="256"/>
      <c r="U84" s="256"/>
      <c r="V84" s="256"/>
      <c r="W84" s="256"/>
    </row>
    <row r="85" spans="3:23">
      <c r="C85" s="292" t="str">
        <f>'#1 '!C407</f>
        <v>TOTAL AVG FOOD CHECK</v>
      </c>
      <c r="D85" s="292">
        <f>'#1 '!D407</f>
        <v>0</v>
      </c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295"/>
      <c r="R85" s="256"/>
      <c r="S85" s="256"/>
      <c r="T85" s="256"/>
      <c r="U85" s="256"/>
      <c r="V85" s="256"/>
      <c r="W85" s="256"/>
    </row>
    <row r="86" spans="3:23">
      <c r="C86" s="260"/>
      <c r="D86" s="260"/>
      <c r="E86" s="318"/>
      <c r="F86" s="318"/>
      <c r="G86" s="318"/>
      <c r="H86" s="318"/>
      <c r="I86" s="318"/>
      <c r="J86" s="318"/>
      <c r="K86" s="318"/>
      <c r="L86" s="318"/>
      <c r="M86" s="318"/>
      <c r="N86" s="318"/>
      <c r="O86" s="318"/>
      <c r="P86" s="319"/>
      <c r="Q86" s="319"/>
      <c r="R86" s="256"/>
      <c r="S86" s="256"/>
      <c r="T86" s="256"/>
      <c r="U86" s="256"/>
      <c r="V86" s="256"/>
      <c r="W86" s="256"/>
    </row>
    <row r="87" spans="3:23">
      <c r="C87" s="292" t="str">
        <f>'#1 '!C455</f>
        <v>TOTAL  COST CREDITS</v>
      </c>
      <c r="D87" s="292">
        <f>'#1 '!D455</f>
        <v>0</v>
      </c>
      <c r="E87" s="320"/>
      <c r="F87" s="320"/>
      <c r="G87" s="320"/>
      <c r="H87" s="320"/>
      <c r="I87" s="320"/>
      <c r="J87" s="320"/>
      <c r="K87" s="320"/>
      <c r="L87" s="311"/>
      <c r="M87" s="312"/>
      <c r="N87" s="309"/>
      <c r="O87" s="312"/>
      <c r="P87" s="312"/>
      <c r="Q87" s="310"/>
    </row>
    <row r="88" spans="3:23">
      <c r="C88" s="292" t="str">
        <f>'#1 '!C410</f>
        <v>AvgTotal     Food - Dining Room &amp;  Bevg - Dining Room</v>
      </c>
      <c r="D88" s="292">
        <f>'#1 '!D410</f>
        <v>0</v>
      </c>
      <c r="E88" s="320"/>
      <c r="F88" s="320"/>
      <c r="G88" s="320"/>
      <c r="H88" s="320"/>
      <c r="I88" s="320"/>
      <c r="J88" s="320"/>
      <c r="K88" s="320"/>
      <c r="L88" s="311"/>
      <c r="M88" s="312"/>
      <c r="N88" s="309"/>
      <c r="O88" s="312"/>
      <c r="P88" s="312"/>
      <c r="Q88" s="310"/>
    </row>
    <row r="89" spans="3:23">
      <c r="C89" s="292" t="str">
        <f>'#1 '!C461</f>
        <v>Food purchasing</v>
      </c>
      <c r="D89" s="292">
        <f>'#1 '!D461</f>
        <v>0</v>
      </c>
      <c r="E89" s="320"/>
      <c r="F89" s="320"/>
      <c r="G89" s="320"/>
      <c r="H89" s="320"/>
      <c r="I89" s="320"/>
      <c r="J89" s="320"/>
      <c r="K89" s="320"/>
      <c r="L89" s="311"/>
      <c r="M89" s="312"/>
      <c r="N89" s="309"/>
      <c r="O89" s="312"/>
      <c r="P89" s="312"/>
      <c r="Q89" s="310"/>
    </row>
    <row r="90" spans="3:23">
      <c r="C90" s="292" t="str">
        <f>'#1 '!C466</f>
        <v>Beverage purchasing</v>
      </c>
      <c r="D90" s="292">
        <f>'#1 '!D466</f>
        <v>0</v>
      </c>
      <c r="E90" s="320"/>
      <c r="F90" s="320"/>
      <c r="G90" s="320"/>
      <c r="H90" s="320"/>
      <c r="I90" s="320"/>
      <c r="J90" s="320"/>
      <c r="K90" s="320"/>
      <c r="L90" s="311"/>
      <c r="M90" s="312"/>
      <c r="N90" s="309"/>
      <c r="O90" s="312"/>
      <c r="P90" s="312"/>
      <c r="Q90" s="310"/>
    </row>
    <row r="91" spans="3:23">
      <c r="C91" s="258"/>
      <c r="D91" s="259"/>
      <c r="E91" s="318"/>
      <c r="F91" s="318"/>
      <c r="G91" s="318"/>
      <c r="H91" s="318"/>
      <c r="I91" s="318"/>
      <c r="J91" s="318"/>
      <c r="K91" s="318"/>
      <c r="L91" s="318"/>
      <c r="M91" s="318"/>
      <c r="N91" s="318"/>
      <c r="O91" s="318"/>
      <c r="P91" s="319"/>
      <c r="Q91" s="319"/>
    </row>
    <row r="92" spans="3:23">
      <c r="C92" s="258"/>
      <c r="D92" s="259"/>
      <c r="E92" s="318"/>
      <c r="F92" s="318"/>
      <c r="G92" s="318"/>
      <c r="H92" s="318"/>
      <c r="I92" s="318"/>
      <c r="J92" s="318"/>
      <c r="K92" s="318"/>
      <c r="L92" s="318"/>
      <c r="M92" s="318"/>
      <c r="N92" s="318"/>
      <c r="O92" s="318"/>
      <c r="P92" s="319"/>
      <c r="Q92" s="319"/>
    </row>
    <row r="93" spans="3:23">
      <c r="C93" s="292" t="str">
        <f>'#1 '!C93</f>
        <v>EMPLOYEE</v>
      </c>
      <c r="D93" s="259">
        <v>0</v>
      </c>
      <c r="E93" s="318"/>
      <c r="F93" s="318"/>
      <c r="G93" s="318"/>
      <c r="H93" s="318"/>
      <c r="I93" s="318"/>
      <c r="J93" s="318"/>
      <c r="K93" s="318"/>
      <c r="L93" s="318"/>
      <c r="M93" s="318"/>
      <c r="N93" s="318"/>
      <c r="O93" s="318"/>
      <c r="P93" s="319"/>
      <c r="Q93" s="319"/>
    </row>
    <row r="94" spans="3:23" s="256" customFormat="1">
      <c r="C94" s="292" t="s">
        <v>101</v>
      </c>
      <c r="D94" s="292"/>
      <c r="E94" s="320"/>
      <c r="F94" s="320"/>
      <c r="G94" s="320"/>
      <c r="H94" s="320"/>
      <c r="I94" s="320"/>
      <c r="J94" s="320"/>
      <c r="K94" s="320"/>
      <c r="L94" s="311"/>
      <c r="M94" s="312"/>
      <c r="N94" s="309"/>
      <c r="O94" s="312"/>
      <c r="P94" s="312"/>
      <c r="Q94" s="310"/>
    </row>
    <row r="95" spans="3:23" s="256" customFormat="1">
      <c r="C95" s="292" t="s">
        <v>102</v>
      </c>
      <c r="D95" s="292"/>
      <c r="E95" s="320"/>
      <c r="F95" s="320"/>
      <c r="G95" s="320"/>
      <c r="H95" s="320"/>
      <c r="I95" s="320"/>
      <c r="J95" s="320"/>
      <c r="K95" s="320"/>
      <c r="L95" s="311"/>
      <c r="M95" s="312"/>
      <c r="N95" s="309"/>
      <c r="O95" s="312"/>
      <c r="P95" s="312"/>
      <c r="Q95" s="310"/>
    </row>
    <row r="96" spans="3:23" hidden="1">
      <c r="C96" s="294" t="str">
        <f>'#1 '!C94</f>
        <v>FTE Kitchen (Full Time)</v>
      </c>
      <c r="D96" s="292">
        <f>'#1 '!D94</f>
        <v>0</v>
      </c>
      <c r="E96" s="320"/>
      <c r="F96" s="320"/>
      <c r="G96" s="320"/>
      <c r="H96" s="320"/>
      <c r="I96" s="320"/>
      <c r="J96" s="320"/>
      <c r="K96" s="320"/>
      <c r="L96" s="311"/>
      <c r="M96" s="312"/>
      <c r="N96" s="309"/>
      <c r="O96" s="312"/>
      <c r="P96" s="312"/>
      <c r="Q96" s="310"/>
    </row>
    <row r="97" spans="3:17" hidden="1">
      <c r="C97" s="294" t="str">
        <f>'#1 '!C95</f>
        <v>FTE Kitchen (Full Time) HOURS</v>
      </c>
      <c r="D97" s="292">
        <f>'#1 '!D95</f>
        <v>0</v>
      </c>
      <c r="E97" s="320"/>
      <c r="F97" s="320"/>
      <c r="G97" s="320"/>
      <c r="H97" s="320"/>
      <c r="I97" s="320"/>
      <c r="J97" s="320"/>
      <c r="K97" s="320"/>
      <c r="L97" s="311"/>
      <c r="M97" s="312"/>
      <c r="N97" s="309"/>
      <c r="O97" s="312"/>
      <c r="P97" s="312"/>
      <c r="Q97" s="310"/>
    </row>
    <row r="98" spans="3:17" hidden="1">
      <c r="C98" s="294" t="str">
        <f>'#1 '!C96</f>
        <v>FTE Service (Full Time)</v>
      </c>
      <c r="D98" s="292">
        <f>'#1 '!D96</f>
        <v>0</v>
      </c>
      <c r="E98" s="320"/>
      <c r="F98" s="320"/>
      <c r="G98" s="320"/>
      <c r="H98" s="320"/>
      <c r="I98" s="320"/>
      <c r="J98" s="320"/>
      <c r="K98" s="320"/>
      <c r="L98" s="311"/>
      <c r="M98" s="312"/>
      <c r="N98" s="309"/>
      <c r="O98" s="312"/>
      <c r="P98" s="312"/>
      <c r="Q98" s="310"/>
    </row>
    <row r="99" spans="3:17" hidden="1">
      <c r="C99" s="294" t="str">
        <f>'#1 '!C97</f>
        <v>FTE Service (Full Time) HOURS</v>
      </c>
      <c r="D99" s="292">
        <f>'#1 '!D97</f>
        <v>0</v>
      </c>
      <c r="E99" s="320"/>
      <c r="F99" s="320"/>
      <c r="G99" s="320"/>
      <c r="H99" s="320"/>
      <c r="I99" s="320"/>
      <c r="J99" s="320"/>
      <c r="K99" s="320"/>
      <c r="L99" s="311"/>
      <c r="M99" s="312"/>
      <c r="N99" s="309"/>
      <c r="O99" s="312"/>
      <c r="P99" s="312"/>
      <c r="Q99" s="310"/>
    </row>
    <row r="100" spans="3:17" hidden="1">
      <c r="C100" s="294" t="str">
        <f>'#1 '!C98</f>
        <v>FTE Kitchen (Leased)</v>
      </c>
      <c r="D100" s="292">
        <f>'#1 '!D98</f>
        <v>0</v>
      </c>
      <c r="E100" s="320"/>
      <c r="F100" s="320"/>
      <c r="G100" s="320"/>
      <c r="H100" s="320"/>
      <c r="I100" s="320"/>
      <c r="J100" s="320"/>
      <c r="K100" s="320"/>
      <c r="L100" s="311"/>
      <c r="M100" s="312"/>
      <c r="N100" s="309"/>
      <c r="O100" s="312"/>
      <c r="P100" s="312"/>
      <c r="Q100" s="310"/>
    </row>
    <row r="101" spans="3:17" hidden="1">
      <c r="C101" s="294" t="str">
        <f>'#1 '!C99</f>
        <v>FTE Kitchen (Leased) HOURS</v>
      </c>
      <c r="D101" s="292">
        <f>'#1 '!D99</f>
        <v>0</v>
      </c>
      <c r="E101" s="320"/>
      <c r="F101" s="320"/>
      <c r="G101" s="320"/>
      <c r="H101" s="320"/>
      <c r="I101" s="320"/>
      <c r="J101" s="320"/>
      <c r="K101" s="320"/>
      <c r="L101" s="311"/>
      <c r="M101" s="312"/>
      <c r="N101" s="309"/>
      <c r="O101" s="312"/>
      <c r="P101" s="312"/>
      <c r="Q101" s="310"/>
    </row>
    <row r="102" spans="3:17" hidden="1">
      <c r="C102" s="294" t="str">
        <f>'#1 '!C100</f>
        <v>FTE Service (Leased)</v>
      </c>
      <c r="D102" s="292">
        <f>'#1 '!D100</f>
        <v>0</v>
      </c>
      <c r="E102" s="320"/>
      <c r="F102" s="320"/>
      <c r="G102" s="320"/>
      <c r="H102" s="320"/>
      <c r="I102" s="320"/>
      <c r="J102" s="320"/>
      <c r="K102" s="320"/>
      <c r="L102" s="311"/>
      <c r="M102" s="312"/>
      <c r="N102" s="309"/>
      <c r="O102" s="312"/>
      <c r="P102" s="312"/>
      <c r="Q102" s="310"/>
    </row>
    <row r="103" spans="3:17" hidden="1">
      <c r="C103" s="294" t="str">
        <f>'#1 '!C101</f>
        <v>FTE Service (Leased) HOURS</v>
      </c>
      <c r="D103" s="292">
        <f>'#1 '!D101</f>
        <v>0</v>
      </c>
      <c r="E103" s="320"/>
      <c r="F103" s="320"/>
      <c r="G103" s="320"/>
      <c r="H103" s="320"/>
      <c r="I103" s="320"/>
      <c r="J103" s="320"/>
      <c r="K103" s="320"/>
      <c r="L103" s="311"/>
      <c r="M103" s="312"/>
      <c r="N103" s="309"/>
      <c r="O103" s="312"/>
      <c r="P103" s="312"/>
      <c r="Q103" s="310"/>
    </row>
    <row r="104" spans="3:17" hidden="1">
      <c r="C104" s="294" t="str">
        <f>'#1 '!C102</f>
        <v>FTE Kitchen (Trainees)</v>
      </c>
      <c r="D104" s="292">
        <f>'#1 '!D102</f>
        <v>0</v>
      </c>
      <c r="E104" s="320"/>
      <c r="F104" s="320"/>
      <c r="G104" s="320"/>
      <c r="H104" s="320"/>
      <c r="I104" s="320"/>
      <c r="J104" s="320"/>
      <c r="K104" s="320"/>
      <c r="L104" s="311"/>
      <c r="M104" s="312"/>
      <c r="N104" s="309"/>
      <c r="O104" s="312"/>
      <c r="P104" s="312"/>
      <c r="Q104" s="310"/>
    </row>
    <row r="105" spans="3:17" hidden="1">
      <c r="C105" s="294" t="str">
        <f>'#1 '!C103</f>
        <v>FTE Kitchen (Trainees) HOURS</v>
      </c>
      <c r="D105" s="292">
        <f>'#1 '!D103</f>
        <v>0</v>
      </c>
      <c r="E105" s="320"/>
      <c r="F105" s="320"/>
      <c r="G105" s="320"/>
      <c r="H105" s="320"/>
      <c r="I105" s="320"/>
      <c r="J105" s="320"/>
      <c r="K105" s="320"/>
      <c r="L105" s="311"/>
      <c r="M105" s="312"/>
      <c r="N105" s="309"/>
      <c r="O105" s="312"/>
      <c r="P105" s="312"/>
      <c r="Q105" s="310"/>
    </row>
    <row r="106" spans="3:17" hidden="1">
      <c r="C106" s="294" t="str">
        <f>'#1 '!C104</f>
        <v>FTE Service (Trainees)</v>
      </c>
      <c r="D106" s="292">
        <f>'#1 '!D104</f>
        <v>0</v>
      </c>
      <c r="E106" s="320"/>
      <c r="F106" s="320"/>
      <c r="G106" s="320"/>
      <c r="H106" s="320"/>
      <c r="I106" s="320"/>
      <c r="J106" s="320"/>
      <c r="K106" s="320"/>
      <c r="L106" s="311"/>
      <c r="M106" s="312"/>
      <c r="N106" s="309"/>
      <c r="O106" s="312"/>
      <c r="P106" s="312"/>
      <c r="Q106" s="310"/>
    </row>
    <row r="107" spans="3:17" hidden="1">
      <c r="C107" s="294" t="str">
        <f>'#1 '!C105</f>
        <v>FTE Service (Trainees) HOURS</v>
      </c>
      <c r="D107" s="292">
        <f>'#1 '!D105</f>
        <v>0</v>
      </c>
      <c r="E107" s="320"/>
      <c r="F107" s="320"/>
      <c r="G107" s="320"/>
      <c r="H107" s="320"/>
      <c r="I107" s="320"/>
      <c r="J107" s="320"/>
      <c r="K107" s="320"/>
      <c r="L107" s="311"/>
      <c r="M107" s="312"/>
      <c r="N107" s="309"/>
      <c r="O107" s="312"/>
      <c r="P107" s="312"/>
      <c r="Q107" s="310"/>
    </row>
    <row r="108" spans="3:17">
      <c r="C108" s="292" t="str">
        <f>'#1 '!C106</f>
        <v>Total FTEs</v>
      </c>
      <c r="D108" s="292">
        <f>'#1 '!D106</f>
        <v>0</v>
      </c>
      <c r="E108" s="320"/>
      <c r="F108" s="320"/>
      <c r="G108" s="320"/>
      <c r="H108" s="320"/>
      <c r="I108" s="320"/>
      <c r="J108" s="320"/>
      <c r="K108" s="320"/>
      <c r="L108" s="311"/>
      <c r="M108" s="312"/>
      <c r="N108" s="309"/>
      <c r="O108" s="312"/>
      <c r="P108" s="312"/>
      <c r="Q108" s="310"/>
    </row>
    <row r="109" spans="3:17">
      <c r="C109" s="292" t="str">
        <f>'#1 '!C107</f>
        <v>Total FTEs / HOURS</v>
      </c>
      <c r="D109" s="292">
        <f>'#1 '!D107</f>
        <v>0</v>
      </c>
      <c r="E109" s="320"/>
      <c r="F109" s="320"/>
      <c r="G109" s="320"/>
      <c r="H109" s="320"/>
      <c r="I109" s="320"/>
      <c r="J109" s="320"/>
      <c r="K109" s="320"/>
      <c r="L109" s="311"/>
      <c r="M109" s="312"/>
      <c r="N109" s="309"/>
      <c r="O109" s="312"/>
      <c r="P109" s="312"/>
      <c r="Q109" s="310"/>
    </row>
    <row r="110" spans="3:17">
      <c r="C110" s="258"/>
      <c r="D110" s="259">
        <v>0</v>
      </c>
      <c r="E110" s="318"/>
      <c r="F110" s="318"/>
      <c r="G110" s="318"/>
      <c r="H110" s="318"/>
      <c r="I110" s="318"/>
      <c r="J110" s="318"/>
      <c r="K110" s="318"/>
      <c r="L110" s="318"/>
      <c r="M110" s="318"/>
      <c r="N110" s="318"/>
      <c r="O110" s="318"/>
      <c r="P110" s="319"/>
      <c r="Q110" s="319"/>
    </row>
    <row r="111" spans="3:17">
      <c r="C111" s="292">
        <f>'#1 '!C607</f>
        <v>0</v>
      </c>
      <c r="D111" s="292">
        <f>'#1 '!D607</f>
        <v>0</v>
      </c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</row>
    <row r="112" spans="3:17">
      <c r="C112" s="258"/>
      <c r="D112" s="259">
        <v>0</v>
      </c>
      <c r="E112" s="259"/>
      <c r="F112" s="259"/>
      <c r="G112" s="259"/>
      <c r="H112" s="259"/>
      <c r="I112" s="259"/>
      <c r="J112" s="259"/>
      <c r="K112" s="259"/>
      <c r="L112" s="259"/>
      <c r="M112" s="258"/>
      <c r="N112" s="258"/>
      <c r="O112" s="258"/>
    </row>
    <row r="113" spans="3:15">
      <c r="C113" s="258"/>
      <c r="D113" s="259"/>
      <c r="E113" s="259"/>
      <c r="F113" s="259"/>
      <c r="G113" s="259"/>
      <c r="H113" s="259"/>
      <c r="I113" s="259"/>
      <c r="J113" s="259"/>
      <c r="K113" s="259"/>
      <c r="L113" s="259"/>
      <c r="M113" s="258"/>
      <c r="N113" s="258"/>
      <c r="O113" s="258"/>
    </row>
    <row r="114" spans="3:15">
      <c r="C114" s="258"/>
      <c r="D114" s="259"/>
      <c r="E114" s="259"/>
      <c r="F114" s="259"/>
      <c r="G114" s="259"/>
      <c r="H114" s="259"/>
      <c r="I114" s="259"/>
      <c r="J114" s="259"/>
      <c r="K114" s="259"/>
    </row>
    <row r="115" spans="3:15">
      <c r="C115" s="258"/>
      <c r="D115" s="259"/>
      <c r="E115" s="259"/>
      <c r="F115" s="259"/>
      <c r="G115" s="259"/>
      <c r="H115" s="259"/>
      <c r="I115" s="259"/>
      <c r="J115" s="259"/>
      <c r="K115" s="259"/>
    </row>
    <row r="116" spans="3:15">
      <c r="C116" s="258"/>
      <c r="D116" s="259"/>
      <c r="E116" s="259"/>
      <c r="F116" s="259"/>
      <c r="G116" s="259"/>
      <c r="H116" s="259"/>
      <c r="I116" s="259"/>
      <c r="J116" s="259"/>
      <c r="K116" s="258"/>
    </row>
    <row r="117" spans="3:15">
      <c r="C117" s="258"/>
      <c r="D117" s="259"/>
      <c r="E117" s="259"/>
      <c r="F117" s="259"/>
      <c r="G117" s="259"/>
      <c r="H117" s="259"/>
      <c r="I117" s="259"/>
      <c r="J117" s="259"/>
      <c r="K117" s="258"/>
    </row>
    <row r="118" spans="3:15">
      <c r="C118" s="258"/>
      <c r="D118" s="259"/>
      <c r="E118" s="259"/>
      <c r="F118" s="259"/>
      <c r="G118" s="259"/>
      <c r="H118" s="259"/>
      <c r="I118" s="259"/>
      <c r="J118" s="259"/>
      <c r="K118" s="258"/>
    </row>
    <row r="119" spans="3:15">
      <c r="C119" s="258"/>
      <c r="D119" s="259"/>
      <c r="E119" s="259"/>
      <c r="F119" s="259"/>
      <c r="G119" s="259"/>
      <c r="H119" s="259"/>
      <c r="I119" s="259"/>
      <c r="J119" s="259"/>
      <c r="K119" s="258"/>
    </row>
  </sheetData>
  <sheetProtection password="DF76" sheet="1" objects="1" scenarios="1"/>
  <mergeCells count="1">
    <mergeCell ref="O1:P1"/>
  </mergeCells>
  <pageMargins left="0.20979166666666665" right="0.42" top="0.52" bottom="0.42" header="0.31496062992125984" footer="0.31496062992125984"/>
  <pageSetup paperSize="9" scale="51" orientation="portrait" verticalDpi="0" r:id="rId1"/>
  <rowBreaks count="1" manualBreakCount="1">
    <brk id="112" max="1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topLeftCell="A34" workbookViewId="0">
      <selection activeCell="D30" sqref="D30"/>
    </sheetView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#1 </vt:lpstr>
      <vt:lpstr>#02-#12</vt:lpstr>
      <vt:lpstr>README</vt:lpstr>
      <vt:lpstr>DB#1</vt:lpstr>
      <vt:lpstr>DB#2-12</vt:lpstr>
      <vt:lpstr>'#1 '!Druckbereich</vt:lpstr>
      <vt:lpstr>'DB#1'!Druckbereich</vt:lpstr>
      <vt:lpstr>'#1 '!Drucktitel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Volker Weber</dc:creator>
  <cp:lastModifiedBy>Volker Weber</cp:lastModifiedBy>
  <cp:lastPrinted>2015-04-17T13:41:25Z</cp:lastPrinted>
  <dcterms:created xsi:type="dcterms:W3CDTF">2002-12-18T00:41:05Z</dcterms:created>
  <dcterms:modified xsi:type="dcterms:W3CDTF">2015-05-10T12:27:33Z</dcterms:modified>
</cp:coreProperties>
</file>